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 activeTab="14"/>
  </bookViews>
  <sheets>
    <sheet name="ОКТЯБРЬ" sheetId="1" r:id="rId1"/>
    <sheet name="НОЯБРЬ" sheetId="2" r:id="rId2"/>
    <sheet name="Декабрь" sheetId="3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 октябрь 2017" sheetId="13" r:id="rId13"/>
    <sheet name="Ноябрь 2017" sheetId="14" r:id="rId14"/>
    <sheet name="Декабрь 2017" sheetId="15" r:id="rId15"/>
  </sheets>
  <calcPr calcId="162913"/>
</workbook>
</file>

<file path=xl/calcChain.xml><?xml version="1.0" encoding="utf-8"?>
<calcChain xmlns="http://schemas.openxmlformats.org/spreadsheetml/2006/main">
  <c r="Q11" i="15" l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Q379" i="14" l="1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D379" i="14"/>
  <c r="Q367" i="14" l="1"/>
  <c r="P367" i="14"/>
  <c r="O367" i="14"/>
  <c r="N367" i="14"/>
  <c r="M367" i="14"/>
  <c r="L367" i="14"/>
  <c r="K367" i="14"/>
  <c r="J367" i="14"/>
  <c r="I367" i="14"/>
  <c r="H367" i="14"/>
  <c r="G367" i="14"/>
  <c r="F367" i="14"/>
  <c r="E367" i="14"/>
  <c r="D367" i="14"/>
  <c r="Q343" i="14" l="1"/>
  <c r="P343" i="14"/>
  <c r="O343" i="14"/>
  <c r="N343" i="14"/>
  <c r="M343" i="14"/>
  <c r="L343" i="14"/>
  <c r="K343" i="14"/>
  <c r="J343" i="14"/>
  <c r="I343" i="14"/>
  <c r="H343" i="14"/>
  <c r="G343" i="14"/>
  <c r="F343" i="14"/>
  <c r="E343" i="14"/>
  <c r="D343" i="14"/>
  <c r="Q331" i="14" l="1"/>
  <c r="P331" i="14"/>
  <c r="O331" i="14"/>
  <c r="N331" i="14"/>
  <c r="M331" i="14"/>
  <c r="L331" i="14"/>
  <c r="K331" i="14"/>
  <c r="J331" i="14"/>
  <c r="I331" i="14"/>
  <c r="H331" i="14"/>
  <c r="G331" i="14"/>
  <c r="F331" i="14"/>
  <c r="E331" i="14"/>
  <c r="D331" i="14"/>
  <c r="Q319" i="14"/>
  <c r="P319" i="14"/>
  <c r="O319" i="14"/>
  <c r="N319" i="14"/>
  <c r="M319" i="14"/>
  <c r="L319" i="14"/>
  <c r="K319" i="14"/>
  <c r="J319" i="14"/>
  <c r="I319" i="14"/>
  <c r="H319" i="14"/>
  <c r="G319" i="14"/>
  <c r="F319" i="14"/>
  <c r="E319" i="14"/>
  <c r="D319" i="14"/>
  <c r="Q307" i="14" l="1"/>
  <c r="P307" i="14"/>
  <c r="O307" i="14"/>
  <c r="N307" i="14"/>
  <c r="M307" i="14"/>
  <c r="L307" i="14"/>
  <c r="K307" i="14"/>
  <c r="J307" i="14"/>
  <c r="I307" i="14"/>
  <c r="H307" i="14"/>
  <c r="G307" i="14"/>
  <c r="F307" i="14"/>
  <c r="E307" i="14"/>
  <c r="D307" i="14"/>
  <c r="Q295" i="14" l="1"/>
  <c r="P295" i="14"/>
  <c r="O295" i="14"/>
  <c r="N295" i="14"/>
  <c r="M295" i="14"/>
  <c r="L295" i="14"/>
  <c r="K295" i="14"/>
  <c r="J295" i="14"/>
  <c r="I295" i="14"/>
  <c r="H295" i="14"/>
  <c r="G295" i="14"/>
  <c r="F295" i="14"/>
  <c r="E295" i="14"/>
  <c r="D295" i="14"/>
  <c r="Q283" i="14" l="1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D283" i="14"/>
  <c r="Q271" i="14" l="1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D271" i="14"/>
  <c r="E259" i="14" l="1"/>
  <c r="F259" i="14"/>
  <c r="G259" i="14"/>
  <c r="H259" i="14"/>
  <c r="I259" i="14"/>
  <c r="J259" i="14"/>
  <c r="K259" i="14"/>
  <c r="L259" i="14"/>
  <c r="M259" i="14"/>
  <c r="N259" i="14"/>
  <c r="O259" i="14"/>
  <c r="P259" i="14"/>
  <c r="Q259" i="14"/>
  <c r="D259" i="14"/>
  <c r="E231" i="14" l="1"/>
  <c r="E218" i="14"/>
  <c r="Q247" i="14" l="1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Q234" i="14"/>
  <c r="P234" i="14"/>
  <c r="O234" i="14"/>
  <c r="N234" i="14"/>
  <c r="M234" i="14"/>
  <c r="L234" i="14"/>
  <c r="K234" i="14"/>
  <c r="J234" i="14"/>
  <c r="I234" i="14"/>
  <c r="H234" i="14"/>
  <c r="G234" i="14"/>
  <c r="F234" i="14"/>
  <c r="E234" i="14"/>
  <c r="D234" i="14"/>
  <c r="Q221" i="14" l="1"/>
  <c r="P221" i="14"/>
  <c r="O221" i="14"/>
  <c r="N221" i="14"/>
  <c r="M221" i="14"/>
  <c r="L221" i="14"/>
  <c r="K221" i="14"/>
  <c r="J221" i="14"/>
  <c r="I221" i="14"/>
  <c r="H221" i="14"/>
  <c r="G221" i="14"/>
  <c r="F221" i="14"/>
  <c r="E221" i="14"/>
  <c r="D221" i="14"/>
  <c r="Q208" i="14" l="1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D208" i="14"/>
  <c r="Q195" i="14" l="1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D195" i="14"/>
  <c r="Q182" i="14" l="1"/>
  <c r="P182" i="14"/>
  <c r="O182" i="14"/>
  <c r="N182" i="14"/>
  <c r="M182" i="14"/>
  <c r="L182" i="14"/>
  <c r="K182" i="14"/>
  <c r="J182" i="14"/>
  <c r="I182" i="14"/>
  <c r="H182" i="14"/>
  <c r="G182" i="14"/>
  <c r="F182" i="14"/>
  <c r="E182" i="14"/>
  <c r="D182" i="14"/>
  <c r="Q169" i="14" l="1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D169" i="14"/>
  <c r="Q156" i="14" l="1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D156" i="14"/>
  <c r="Q143" i="14" l="1"/>
  <c r="P143" i="14"/>
  <c r="O143" i="14"/>
  <c r="N143" i="14"/>
  <c r="M143" i="14"/>
  <c r="L143" i="14"/>
  <c r="K143" i="14"/>
  <c r="J143" i="14"/>
  <c r="I143" i="14"/>
  <c r="H143" i="14"/>
  <c r="G143" i="14"/>
  <c r="F143" i="14"/>
  <c r="E143" i="14"/>
  <c r="D143" i="14"/>
  <c r="Q130" i="14" l="1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D117" i="14" l="1"/>
  <c r="D104" i="14"/>
  <c r="D91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Q104" i="14" l="1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Q91" i="14" l="1"/>
  <c r="P91" i="14"/>
  <c r="O91" i="14"/>
  <c r="N91" i="14"/>
  <c r="M91" i="14"/>
  <c r="L91" i="14"/>
  <c r="K91" i="14"/>
  <c r="J91" i="14"/>
  <c r="I91" i="14"/>
  <c r="H91" i="14"/>
  <c r="G91" i="14"/>
  <c r="F91" i="14"/>
  <c r="E91" i="14"/>
  <c r="Q78" i="14" l="1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O399" i="13" l="1"/>
  <c r="O400" i="13"/>
  <c r="O401" i="13"/>
  <c r="O402" i="13"/>
  <c r="O398" i="13"/>
  <c r="E403" i="13"/>
  <c r="F403" i="13"/>
  <c r="G403" i="13"/>
  <c r="H403" i="13"/>
  <c r="I403" i="13"/>
  <c r="J403" i="13"/>
  <c r="K403" i="13"/>
  <c r="L403" i="13"/>
  <c r="M403" i="13"/>
  <c r="N403" i="13"/>
  <c r="P403" i="13"/>
  <c r="Q403" i="13"/>
  <c r="D403" i="13"/>
  <c r="O403" i="13" l="1"/>
  <c r="Q390" i="13"/>
  <c r="P390" i="13"/>
  <c r="O390" i="13"/>
  <c r="N390" i="13"/>
  <c r="M390" i="13"/>
  <c r="L390" i="13"/>
  <c r="K390" i="13"/>
  <c r="J390" i="13"/>
  <c r="I390" i="13"/>
  <c r="H390" i="13"/>
  <c r="G390" i="13"/>
  <c r="F390" i="13"/>
  <c r="E390" i="13"/>
  <c r="D390" i="13"/>
  <c r="Q377" i="13" l="1"/>
  <c r="P377" i="13"/>
  <c r="O377" i="13"/>
  <c r="N377" i="13"/>
  <c r="M377" i="13"/>
  <c r="L377" i="13"/>
  <c r="K377" i="13"/>
  <c r="J377" i="13"/>
  <c r="I377" i="13"/>
  <c r="H377" i="13"/>
  <c r="G377" i="13"/>
  <c r="F377" i="13"/>
  <c r="E377" i="13"/>
  <c r="D377" i="13"/>
  <c r="Q364" i="13"/>
  <c r="P364" i="13"/>
  <c r="O364" i="13"/>
  <c r="N364" i="13"/>
  <c r="M364" i="13"/>
  <c r="L364" i="13"/>
  <c r="K364" i="13"/>
  <c r="J364" i="13"/>
  <c r="I364" i="13"/>
  <c r="H364" i="13"/>
  <c r="G364" i="13"/>
  <c r="F364" i="13"/>
  <c r="E364" i="13"/>
  <c r="D364" i="13"/>
  <c r="Q351" i="13" l="1"/>
  <c r="P351" i="13"/>
  <c r="O351" i="13"/>
  <c r="N351" i="13"/>
  <c r="M351" i="13"/>
  <c r="L351" i="13"/>
  <c r="K351" i="13"/>
  <c r="J351" i="13"/>
  <c r="I351" i="13"/>
  <c r="H351" i="13"/>
  <c r="G351" i="13"/>
  <c r="F351" i="13"/>
  <c r="E351" i="13"/>
  <c r="D351" i="13"/>
  <c r="Q338" i="13" l="1"/>
  <c r="P338" i="13"/>
  <c r="O338" i="13"/>
  <c r="N338" i="13"/>
  <c r="M338" i="13"/>
  <c r="L338" i="13"/>
  <c r="K338" i="13"/>
  <c r="J338" i="13"/>
  <c r="I338" i="13"/>
  <c r="H338" i="13"/>
  <c r="G338" i="13"/>
  <c r="F338" i="13"/>
  <c r="E338" i="13"/>
  <c r="D338" i="13"/>
  <c r="Q325" i="13" l="1"/>
  <c r="P325" i="13"/>
  <c r="O325" i="13"/>
  <c r="N325" i="13"/>
  <c r="M325" i="13"/>
  <c r="L325" i="13"/>
  <c r="K325" i="13"/>
  <c r="J325" i="13"/>
  <c r="I325" i="13"/>
  <c r="H325" i="13"/>
  <c r="G325" i="13"/>
  <c r="F325" i="13"/>
  <c r="E325" i="13"/>
  <c r="D325" i="13"/>
  <c r="Q312" i="13" l="1"/>
  <c r="P312" i="13"/>
  <c r="O312" i="13"/>
  <c r="N312" i="13"/>
  <c r="M312" i="13"/>
  <c r="L312" i="13"/>
  <c r="K312" i="13"/>
  <c r="J312" i="13"/>
  <c r="I312" i="13"/>
  <c r="H312" i="13"/>
  <c r="G312" i="13"/>
  <c r="F312" i="13"/>
  <c r="E312" i="13"/>
  <c r="D312" i="13"/>
  <c r="Q299" i="13" l="1"/>
  <c r="P299" i="13"/>
  <c r="O299" i="13"/>
  <c r="N299" i="13"/>
  <c r="M299" i="13"/>
  <c r="L299" i="13"/>
  <c r="K299" i="13"/>
  <c r="J299" i="13"/>
  <c r="I299" i="13"/>
  <c r="H299" i="13"/>
  <c r="G299" i="13"/>
  <c r="F299" i="13"/>
  <c r="E299" i="13"/>
  <c r="D299" i="13"/>
  <c r="Q286" i="13" l="1"/>
  <c r="P286" i="13"/>
  <c r="O286" i="13"/>
  <c r="N286" i="13"/>
  <c r="M286" i="13"/>
  <c r="L286" i="13"/>
  <c r="K286" i="13"/>
  <c r="J286" i="13"/>
  <c r="I286" i="13"/>
  <c r="H286" i="13"/>
  <c r="G286" i="13"/>
  <c r="F286" i="13"/>
  <c r="E286" i="13"/>
  <c r="D286" i="13"/>
  <c r="Q273" i="13"/>
  <c r="P273" i="13"/>
  <c r="O273" i="13"/>
  <c r="N273" i="13"/>
  <c r="M273" i="13"/>
  <c r="L273" i="13"/>
  <c r="K273" i="13"/>
  <c r="J273" i="13"/>
  <c r="I273" i="13"/>
  <c r="H273" i="13"/>
  <c r="G273" i="13"/>
  <c r="F273" i="13"/>
  <c r="E273" i="13"/>
  <c r="D273" i="13"/>
  <c r="Q260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Q247" i="13" l="1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Q234" i="13" l="1"/>
  <c r="P234" i="13"/>
  <c r="O234" i="13"/>
  <c r="N234" i="13"/>
  <c r="M234" i="13"/>
  <c r="L234" i="13"/>
  <c r="K234" i="13"/>
  <c r="J234" i="13"/>
  <c r="I234" i="13"/>
  <c r="H234" i="13"/>
  <c r="G234" i="13"/>
  <c r="F234" i="13"/>
  <c r="E234" i="13"/>
  <c r="D234" i="13"/>
  <c r="Q221" i="13" l="1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Q208" i="13" l="1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D208" i="13"/>
  <c r="Q195" i="13" l="1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Q182" i="13" l="1"/>
  <c r="P182" i="13"/>
  <c r="O182" i="13"/>
  <c r="N182" i="13"/>
  <c r="M182" i="13"/>
  <c r="L182" i="13"/>
  <c r="K182" i="13"/>
  <c r="J182" i="13"/>
  <c r="I182" i="13"/>
  <c r="H182" i="13"/>
  <c r="G182" i="13"/>
  <c r="F182" i="13"/>
  <c r="E182" i="13"/>
  <c r="D182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Q156" i="13" l="1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D156" i="13"/>
  <c r="Q143" i="13" l="1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Q130" i="13" l="1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Q117" i="13" l="1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Q104" i="13" l="1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Q78" i="13" l="1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Q65" i="13" l="1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Q52" i="13" l="1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Q39" i="13" l="1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N26" i="13" l="1"/>
  <c r="M26" i="13"/>
  <c r="L26" i="13"/>
  <c r="K26" i="13"/>
  <c r="J26" i="13"/>
  <c r="Q26" i="13" l="1"/>
  <c r="P26" i="13"/>
  <c r="O26" i="13"/>
  <c r="I26" i="13"/>
  <c r="H26" i="13"/>
  <c r="G26" i="13"/>
  <c r="F26" i="13"/>
  <c r="E26" i="13"/>
  <c r="D26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Q390" i="12" l="1"/>
  <c r="P390" i="12"/>
  <c r="N390" i="12"/>
  <c r="M390" i="12"/>
  <c r="L390" i="12"/>
  <c r="K390" i="12"/>
  <c r="J390" i="12"/>
  <c r="I390" i="12"/>
  <c r="H390" i="12"/>
  <c r="G390" i="12"/>
  <c r="F390" i="12"/>
  <c r="E390" i="12"/>
  <c r="D390" i="12"/>
  <c r="O390" i="12"/>
  <c r="Q377" i="12" l="1"/>
  <c r="P377" i="12"/>
  <c r="O377" i="12"/>
  <c r="N377" i="12"/>
  <c r="M377" i="12"/>
  <c r="L377" i="12"/>
  <c r="K377" i="12"/>
  <c r="J377" i="12"/>
  <c r="I377" i="12"/>
  <c r="H377" i="12"/>
  <c r="G377" i="12"/>
  <c r="F377" i="12"/>
  <c r="E377" i="12"/>
  <c r="D377" i="12"/>
  <c r="Q364" i="12" l="1"/>
  <c r="P364" i="12"/>
  <c r="O364" i="12"/>
  <c r="N364" i="12"/>
  <c r="M364" i="12"/>
  <c r="L364" i="12"/>
  <c r="K364" i="12"/>
  <c r="J364" i="12"/>
  <c r="I364" i="12"/>
  <c r="H364" i="12"/>
  <c r="G364" i="12"/>
  <c r="F364" i="12"/>
  <c r="E364" i="12"/>
  <c r="D364" i="12"/>
  <c r="Q351" i="12" l="1"/>
  <c r="P351" i="12"/>
  <c r="O351" i="12"/>
  <c r="N351" i="12"/>
  <c r="M351" i="12"/>
  <c r="L351" i="12"/>
  <c r="K351" i="12"/>
  <c r="J351" i="12"/>
  <c r="I351" i="12"/>
  <c r="H351" i="12"/>
  <c r="G351" i="12"/>
  <c r="F351" i="12"/>
  <c r="E351" i="12"/>
  <c r="D351" i="12"/>
  <c r="Q338" i="12" l="1"/>
  <c r="P338" i="12"/>
  <c r="O338" i="12"/>
  <c r="N338" i="12"/>
  <c r="M338" i="12"/>
  <c r="L338" i="12"/>
  <c r="K338" i="12"/>
  <c r="J338" i="12"/>
  <c r="I338" i="12"/>
  <c r="H338" i="12"/>
  <c r="G338" i="12"/>
  <c r="F338" i="12"/>
  <c r="E338" i="12"/>
  <c r="D338" i="12"/>
  <c r="Q325" i="12" l="1"/>
  <c r="P325" i="12"/>
  <c r="O325" i="12"/>
  <c r="N325" i="12"/>
  <c r="M325" i="12"/>
  <c r="L325" i="12"/>
  <c r="K325" i="12"/>
  <c r="J325" i="12"/>
  <c r="I325" i="12"/>
  <c r="H325" i="12"/>
  <c r="G325" i="12"/>
  <c r="F325" i="12"/>
  <c r="E325" i="12"/>
  <c r="D325" i="12"/>
  <c r="Q312" i="12" l="1"/>
  <c r="P312" i="12"/>
  <c r="O312" i="12"/>
  <c r="N312" i="12"/>
  <c r="M312" i="12"/>
  <c r="L312" i="12"/>
  <c r="K312" i="12"/>
  <c r="J312" i="12"/>
  <c r="I312" i="12"/>
  <c r="H312" i="12"/>
  <c r="G312" i="12"/>
  <c r="F312" i="12"/>
  <c r="E312" i="12"/>
  <c r="D312" i="12"/>
  <c r="Q299" i="12"/>
  <c r="P299" i="12"/>
  <c r="O299" i="12"/>
  <c r="N299" i="12"/>
  <c r="M299" i="12"/>
  <c r="L299" i="12"/>
  <c r="K299" i="12"/>
  <c r="J299" i="12"/>
  <c r="I299" i="12"/>
  <c r="H299" i="12"/>
  <c r="G299" i="12"/>
  <c r="F299" i="12"/>
  <c r="E299" i="12"/>
  <c r="D299" i="12"/>
  <c r="Q286" i="12"/>
  <c r="P286" i="12"/>
  <c r="O286" i="12"/>
  <c r="N286" i="12"/>
  <c r="M286" i="12"/>
  <c r="L286" i="12"/>
  <c r="K286" i="12"/>
  <c r="J286" i="12"/>
  <c r="I286" i="12"/>
  <c r="H286" i="12"/>
  <c r="G286" i="12"/>
  <c r="F286" i="12"/>
  <c r="E286" i="12"/>
  <c r="D286" i="12"/>
  <c r="Q273" i="12" l="1"/>
  <c r="P273" i="12"/>
  <c r="O273" i="12"/>
  <c r="N273" i="12"/>
  <c r="M273" i="12"/>
  <c r="L273" i="12"/>
  <c r="K273" i="12"/>
  <c r="J273" i="12"/>
  <c r="I273" i="12"/>
  <c r="H273" i="12"/>
  <c r="G273" i="12"/>
  <c r="F273" i="12"/>
  <c r="E273" i="12"/>
  <c r="D273" i="12"/>
  <c r="O143" i="12" l="1"/>
  <c r="N143" i="12"/>
  <c r="M143" i="12"/>
  <c r="L143" i="12"/>
  <c r="K143" i="12"/>
  <c r="Q260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Q247" i="12" l="1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D247" i="12"/>
  <c r="Q234" i="12" l="1"/>
  <c r="P234" i="12"/>
  <c r="O234" i="12"/>
  <c r="N234" i="12"/>
  <c r="M234" i="12"/>
  <c r="L234" i="12"/>
  <c r="K234" i="12"/>
  <c r="J234" i="12"/>
  <c r="I234" i="12"/>
  <c r="H234" i="12"/>
  <c r="G234" i="12"/>
  <c r="F234" i="12"/>
  <c r="E234" i="12"/>
  <c r="D234" i="12"/>
  <c r="Q221" i="12" l="1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Q208" i="12"/>
  <c r="P208" i="12"/>
  <c r="O208" i="12"/>
  <c r="N208" i="12"/>
  <c r="M208" i="12"/>
  <c r="L208" i="12"/>
  <c r="K208" i="12"/>
  <c r="J208" i="12"/>
  <c r="I208" i="12"/>
  <c r="H208" i="12"/>
  <c r="G208" i="12"/>
  <c r="F208" i="12"/>
  <c r="E208" i="12"/>
  <c r="D208" i="12"/>
  <c r="Q195" i="12"/>
  <c r="P195" i="12"/>
  <c r="O195" i="12"/>
  <c r="N195" i="12"/>
  <c r="M195" i="12"/>
  <c r="L195" i="12"/>
  <c r="K195" i="12"/>
  <c r="J195" i="12"/>
  <c r="I195" i="12"/>
  <c r="H195" i="12"/>
  <c r="G195" i="12"/>
  <c r="F195" i="12"/>
  <c r="E195" i="12"/>
  <c r="D195" i="12"/>
  <c r="Q182" i="12" l="1"/>
  <c r="P182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H78" i="12" l="1"/>
  <c r="I78" i="12"/>
  <c r="J78" i="12"/>
  <c r="K78" i="12"/>
  <c r="L78" i="12"/>
  <c r="M78" i="12"/>
  <c r="N78" i="12"/>
  <c r="O78" i="12"/>
  <c r="P78" i="12"/>
  <c r="Q78" i="12"/>
  <c r="H169" i="12"/>
  <c r="I169" i="12"/>
  <c r="J169" i="12"/>
  <c r="K169" i="12"/>
  <c r="L169" i="12"/>
  <c r="M169" i="12"/>
  <c r="N169" i="12"/>
  <c r="O169" i="12"/>
  <c r="P169" i="12"/>
  <c r="Q169" i="12"/>
  <c r="H156" i="12"/>
  <c r="I156" i="12"/>
  <c r="J156" i="12"/>
  <c r="K156" i="12"/>
  <c r="L156" i="12"/>
  <c r="M156" i="12"/>
  <c r="N156" i="12"/>
  <c r="O156" i="12"/>
  <c r="P156" i="12"/>
  <c r="Q156" i="12"/>
  <c r="H143" i="12"/>
  <c r="I143" i="12"/>
  <c r="J143" i="12"/>
  <c r="P143" i="12"/>
  <c r="Q143" i="12"/>
  <c r="H130" i="12"/>
  <c r="I130" i="12"/>
  <c r="J130" i="12"/>
  <c r="K130" i="12"/>
  <c r="L130" i="12"/>
  <c r="M130" i="12"/>
  <c r="N130" i="12"/>
  <c r="O130" i="12"/>
  <c r="P130" i="12"/>
  <c r="Q130" i="12"/>
  <c r="G117" i="12"/>
  <c r="H117" i="12"/>
  <c r="I117" i="12"/>
  <c r="J117" i="12"/>
  <c r="K117" i="12"/>
  <c r="L117" i="12"/>
  <c r="M117" i="12"/>
  <c r="N117" i="12"/>
  <c r="O117" i="12"/>
  <c r="P117" i="12"/>
  <c r="K104" i="12"/>
  <c r="L104" i="12"/>
  <c r="M104" i="12"/>
  <c r="N104" i="12"/>
  <c r="O104" i="12"/>
  <c r="P104" i="12"/>
  <c r="G104" i="12"/>
  <c r="H104" i="12"/>
  <c r="I104" i="12"/>
  <c r="J104" i="12"/>
  <c r="H91" i="12"/>
  <c r="I91" i="12"/>
  <c r="J91" i="12"/>
  <c r="K91" i="12"/>
  <c r="L91" i="12"/>
  <c r="G169" i="12"/>
  <c r="F169" i="12"/>
  <c r="E169" i="12"/>
  <c r="D169" i="12"/>
  <c r="O26" i="12"/>
  <c r="O39" i="12"/>
  <c r="O52" i="12"/>
  <c r="O65" i="12"/>
  <c r="O91" i="12"/>
  <c r="G156" i="12" l="1"/>
  <c r="F156" i="12"/>
  <c r="E156" i="12"/>
  <c r="D156" i="12"/>
  <c r="G143" i="12" l="1"/>
  <c r="F143" i="12"/>
  <c r="E143" i="12"/>
  <c r="D143" i="12"/>
  <c r="G130" i="12"/>
  <c r="F130" i="12"/>
  <c r="E130" i="12"/>
  <c r="D130" i="12"/>
  <c r="Q117" i="12" l="1"/>
  <c r="F117" i="12"/>
  <c r="E117" i="12"/>
  <c r="D117" i="12"/>
  <c r="Q104" i="12" l="1"/>
  <c r="F104" i="12"/>
  <c r="E104" i="12"/>
  <c r="D104" i="12"/>
  <c r="Q91" i="12" l="1"/>
  <c r="P91" i="12"/>
  <c r="N91" i="12"/>
  <c r="M91" i="12"/>
  <c r="G91" i="12"/>
  <c r="F91" i="12"/>
  <c r="E91" i="12"/>
  <c r="D91" i="12"/>
  <c r="G78" i="12" l="1"/>
  <c r="F78" i="12"/>
  <c r="E78" i="12"/>
  <c r="D78" i="12"/>
  <c r="Q65" i="12" l="1"/>
  <c r="P65" i="12"/>
  <c r="N65" i="12"/>
  <c r="M65" i="12"/>
  <c r="L65" i="12"/>
  <c r="K65" i="12"/>
  <c r="J65" i="12"/>
  <c r="I65" i="12"/>
  <c r="H65" i="12"/>
  <c r="G65" i="12"/>
  <c r="F65" i="12"/>
  <c r="E65" i="12"/>
  <c r="D65" i="12"/>
  <c r="Q52" i="12" l="1"/>
  <c r="P52" i="12"/>
  <c r="N52" i="12"/>
  <c r="M52" i="12"/>
  <c r="L52" i="12"/>
  <c r="K52" i="12"/>
  <c r="J52" i="12"/>
  <c r="I52" i="12"/>
  <c r="H52" i="12"/>
  <c r="G52" i="12"/>
  <c r="F52" i="12"/>
  <c r="E52" i="12"/>
  <c r="D52" i="12"/>
  <c r="Q39" i="12"/>
  <c r="P39" i="12"/>
  <c r="N39" i="12"/>
  <c r="M39" i="12"/>
  <c r="L39" i="12"/>
  <c r="K39" i="12"/>
  <c r="J39" i="12"/>
  <c r="I39" i="12"/>
  <c r="H39" i="12"/>
  <c r="G39" i="12"/>
  <c r="F39" i="12"/>
  <c r="E39" i="12"/>
  <c r="D39" i="12"/>
  <c r="Q26" i="12" l="1"/>
  <c r="P26" i="12"/>
  <c r="N26" i="12"/>
  <c r="M26" i="12"/>
  <c r="L26" i="12"/>
  <c r="K26" i="12"/>
  <c r="J26" i="12"/>
  <c r="I26" i="12"/>
  <c r="H26" i="12"/>
  <c r="G26" i="12"/>
  <c r="F26" i="12"/>
  <c r="E26" i="12"/>
  <c r="D26" i="12"/>
  <c r="Q13" i="12" l="1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Q405" i="11" l="1"/>
  <c r="P405" i="11"/>
  <c r="O405" i="11"/>
  <c r="N405" i="11"/>
  <c r="M405" i="11"/>
  <c r="L405" i="11"/>
  <c r="K405" i="11"/>
  <c r="J405" i="11"/>
  <c r="I405" i="11"/>
  <c r="H405" i="11"/>
  <c r="G405" i="11"/>
  <c r="F405" i="11"/>
  <c r="E405" i="11"/>
  <c r="D405" i="11"/>
  <c r="Q392" i="11" l="1"/>
  <c r="P392" i="11"/>
  <c r="O392" i="11"/>
  <c r="N392" i="11"/>
  <c r="M392" i="11"/>
  <c r="L392" i="11"/>
  <c r="K392" i="11"/>
  <c r="J392" i="11"/>
  <c r="I392" i="11"/>
  <c r="H392" i="11"/>
  <c r="G392" i="11"/>
  <c r="F392" i="11"/>
  <c r="E392" i="11"/>
  <c r="D392" i="11"/>
  <c r="Q379" i="11" l="1"/>
  <c r="P379" i="11"/>
  <c r="O379" i="11"/>
  <c r="N379" i="11"/>
  <c r="M379" i="11"/>
  <c r="L379" i="11"/>
  <c r="K379" i="11"/>
  <c r="J379" i="11"/>
  <c r="I379" i="11"/>
  <c r="H379" i="11"/>
  <c r="G379" i="11"/>
  <c r="F379" i="11"/>
  <c r="E379" i="11"/>
  <c r="D379" i="11"/>
  <c r="Q366" i="11" l="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D366" i="11"/>
  <c r="Q353" i="11" l="1"/>
  <c r="P353" i="11"/>
  <c r="O353" i="11"/>
  <c r="N353" i="11"/>
  <c r="M353" i="11"/>
  <c r="L353" i="11"/>
  <c r="K353" i="11"/>
  <c r="J353" i="11"/>
  <c r="I353" i="11"/>
  <c r="H353" i="11"/>
  <c r="G353" i="11"/>
  <c r="F353" i="11"/>
  <c r="E353" i="11"/>
  <c r="D353" i="11"/>
  <c r="Q340" i="11"/>
  <c r="P340" i="11"/>
  <c r="O340" i="11"/>
  <c r="N340" i="11"/>
  <c r="M340" i="11"/>
  <c r="L340" i="11"/>
  <c r="K340" i="11"/>
  <c r="J340" i="11"/>
  <c r="I340" i="11"/>
  <c r="H340" i="11"/>
  <c r="G340" i="11"/>
  <c r="F340" i="11"/>
  <c r="E340" i="11"/>
  <c r="D340" i="11"/>
  <c r="Q327" i="11" l="1"/>
  <c r="P327" i="11"/>
  <c r="N327" i="11"/>
  <c r="M327" i="11"/>
  <c r="L327" i="11"/>
  <c r="K327" i="11"/>
  <c r="J327" i="11"/>
  <c r="I327" i="11"/>
  <c r="H327" i="11"/>
  <c r="G327" i="11"/>
  <c r="F327" i="11"/>
  <c r="E327" i="11"/>
  <c r="D327" i="11"/>
  <c r="O327" i="11"/>
  <c r="Q314" i="11" l="1"/>
  <c r="P314" i="11"/>
  <c r="N314" i="11"/>
  <c r="M314" i="11"/>
  <c r="L314" i="11"/>
  <c r="K314" i="11"/>
  <c r="J314" i="11"/>
  <c r="I314" i="11"/>
  <c r="H314" i="11"/>
  <c r="G314" i="11"/>
  <c r="F314" i="11"/>
  <c r="E314" i="11"/>
  <c r="D314" i="11"/>
  <c r="O312" i="11"/>
  <c r="O314" i="11" s="1"/>
  <c r="Q301" i="11" l="1"/>
  <c r="P301" i="11"/>
  <c r="N301" i="11"/>
  <c r="M301" i="11"/>
  <c r="L301" i="11"/>
  <c r="K301" i="11"/>
  <c r="J301" i="11"/>
  <c r="I301" i="11"/>
  <c r="H301" i="11"/>
  <c r="G301" i="11"/>
  <c r="F301" i="11"/>
  <c r="E301" i="11"/>
  <c r="D301" i="11"/>
  <c r="O299" i="11"/>
  <c r="O301" i="11" s="1"/>
  <c r="Q288" i="11" l="1"/>
  <c r="P288" i="11"/>
  <c r="N288" i="11"/>
  <c r="M288" i="11"/>
  <c r="L288" i="11"/>
  <c r="K288" i="11"/>
  <c r="J288" i="11"/>
  <c r="I288" i="11"/>
  <c r="H288" i="11"/>
  <c r="G288" i="11"/>
  <c r="F288" i="11"/>
  <c r="E288" i="11"/>
  <c r="D288" i="11"/>
  <c r="O286" i="11"/>
  <c r="O288" i="11" s="1"/>
  <c r="O243" i="11" l="1"/>
  <c r="Q273" i="11"/>
  <c r="P273" i="11"/>
  <c r="N273" i="11"/>
  <c r="M273" i="11"/>
  <c r="L273" i="11"/>
  <c r="K273" i="11"/>
  <c r="J273" i="11"/>
  <c r="I273" i="11"/>
  <c r="H273" i="11"/>
  <c r="G273" i="11"/>
  <c r="F273" i="11"/>
  <c r="E273" i="11"/>
  <c r="D273" i="11"/>
  <c r="O271" i="11"/>
  <c r="O273" i="11" s="1"/>
  <c r="O257" i="11" l="1"/>
  <c r="O258" i="11"/>
  <c r="O259" i="11"/>
  <c r="O255" i="11"/>
  <c r="O244" i="11"/>
  <c r="O245" i="11"/>
  <c r="O246" i="11"/>
  <c r="O242" i="11"/>
  <c r="O230" i="11"/>
  <c r="O231" i="11"/>
  <c r="O232" i="11"/>
  <c r="O233" i="11"/>
  <c r="O229" i="11"/>
  <c r="O217" i="11"/>
  <c r="O218" i="11"/>
  <c r="O219" i="11"/>
  <c r="O220" i="11"/>
  <c r="O216" i="11"/>
  <c r="O204" i="11"/>
  <c r="O205" i="11"/>
  <c r="O206" i="11"/>
  <c r="O207" i="11"/>
  <c r="O203" i="11"/>
  <c r="O208" i="11" l="1"/>
  <c r="O221" i="11"/>
  <c r="O234" i="11"/>
  <c r="O247" i="11"/>
  <c r="O260" i="11"/>
  <c r="Q260" i="11"/>
  <c r="P260" i="11"/>
  <c r="N260" i="11"/>
  <c r="M260" i="11"/>
  <c r="L260" i="11"/>
  <c r="K260" i="11"/>
  <c r="J260" i="11"/>
  <c r="I260" i="11"/>
  <c r="H260" i="11"/>
  <c r="G260" i="11"/>
  <c r="F260" i="11"/>
  <c r="E260" i="11"/>
  <c r="D260" i="11"/>
  <c r="Q247" i="11"/>
  <c r="P247" i="11"/>
  <c r="N247" i="11"/>
  <c r="M247" i="11"/>
  <c r="L247" i="11"/>
  <c r="K247" i="11"/>
  <c r="J247" i="11"/>
  <c r="I247" i="11"/>
  <c r="H247" i="11"/>
  <c r="G247" i="11"/>
  <c r="F247" i="11"/>
  <c r="E247" i="11"/>
  <c r="D247" i="11"/>
  <c r="Q234" i="11" l="1"/>
  <c r="P234" i="11"/>
  <c r="N234" i="11"/>
  <c r="M234" i="11"/>
  <c r="L234" i="11"/>
  <c r="K234" i="11"/>
  <c r="J234" i="11"/>
  <c r="I234" i="11"/>
  <c r="H234" i="11"/>
  <c r="G234" i="11"/>
  <c r="F234" i="11"/>
  <c r="E234" i="11"/>
  <c r="D234" i="11"/>
  <c r="Q221" i="11"/>
  <c r="P221" i="11"/>
  <c r="N221" i="11"/>
  <c r="M221" i="11"/>
  <c r="L221" i="11"/>
  <c r="K221" i="11"/>
  <c r="J221" i="11"/>
  <c r="I221" i="11"/>
  <c r="H221" i="11"/>
  <c r="G221" i="11"/>
  <c r="F221" i="11"/>
  <c r="E221" i="11"/>
  <c r="D221" i="11"/>
  <c r="Q208" i="11"/>
  <c r="P208" i="11"/>
  <c r="N208" i="11"/>
  <c r="M208" i="11"/>
  <c r="L208" i="11"/>
  <c r="K208" i="11"/>
  <c r="J208" i="11"/>
  <c r="I208" i="11"/>
  <c r="H208" i="11"/>
  <c r="G208" i="11"/>
  <c r="F208" i="11"/>
  <c r="E208" i="11"/>
  <c r="D208" i="11"/>
  <c r="Q195" i="11" l="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Q182" i="11" l="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Q169" i="11" l="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Q156" i="11" l="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Q143" i="11" l="1"/>
  <c r="P143" i="11"/>
  <c r="N143" i="11"/>
  <c r="M143" i="11"/>
  <c r="L143" i="11"/>
  <c r="K143" i="11"/>
  <c r="J143" i="11"/>
  <c r="I143" i="11"/>
  <c r="H143" i="11"/>
  <c r="G143" i="11"/>
  <c r="F143" i="11"/>
  <c r="E143" i="11"/>
  <c r="D143" i="11"/>
  <c r="O143" i="11"/>
  <c r="Q130" i="11" l="1"/>
  <c r="P130" i="11"/>
  <c r="N130" i="11"/>
  <c r="M130" i="11"/>
  <c r="L130" i="11"/>
  <c r="K130" i="11"/>
  <c r="J130" i="11"/>
  <c r="I130" i="11"/>
  <c r="H130" i="11"/>
  <c r="G130" i="11"/>
  <c r="F130" i="11"/>
  <c r="E130" i="11"/>
  <c r="D130" i="11"/>
  <c r="O129" i="11"/>
  <c r="O130" i="11" s="1"/>
  <c r="Q117" i="11" l="1"/>
  <c r="P117" i="11"/>
  <c r="N117" i="11"/>
  <c r="M117" i="11"/>
  <c r="L117" i="11"/>
  <c r="K117" i="11"/>
  <c r="J117" i="11"/>
  <c r="I117" i="11"/>
  <c r="H117" i="11"/>
  <c r="G117" i="11"/>
  <c r="F117" i="11"/>
  <c r="E117" i="11"/>
  <c r="D117" i="11"/>
  <c r="O116" i="11"/>
  <c r="O115" i="11"/>
  <c r="O114" i="11"/>
  <c r="O113" i="11"/>
  <c r="O117" i="11" l="1"/>
  <c r="O9" i="11"/>
  <c r="O10" i="11"/>
  <c r="O11" i="11"/>
  <c r="O12" i="11"/>
  <c r="O8" i="11"/>
  <c r="O22" i="11"/>
  <c r="O23" i="11"/>
  <c r="O24" i="11"/>
  <c r="O25" i="11"/>
  <c r="O21" i="11"/>
  <c r="O35" i="11"/>
  <c r="O36" i="11"/>
  <c r="O37" i="11"/>
  <c r="O38" i="11"/>
  <c r="O34" i="11"/>
  <c r="O48" i="11"/>
  <c r="O49" i="11"/>
  <c r="O50" i="11"/>
  <c r="O51" i="11"/>
  <c r="O47" i="11"/>
  <c r="O61" i="11"/>
  <c r="O62" i="11"/>
  <c r="O63" i="11"/>
  <c r="O64" i="11"/>
  <c r="O60" i="11"/>
  <c r="O74" i="11"/>
  <c r="O75" i="11"/>
  <c r="O76" i="11"/>
  <c r="O77" i="11"/>
  <c r="O73" i="11"/>
  <c r="O100" i="11"/>
  <c r="O101" i="11"/>
  <c r="O102" i="11"/>
  <c r="O103" i="11"/>
  <c r="O87" i="11"/>
  <c r="O88" i="11"/>
  <c r="O89" i="11"/>
  <c r="O90" i="11"/>
  <c r="O86" i="11"/>
  <c r="Q104" i="11" l="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Q91" i="11" l="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Q78" i="11" l="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Q39" i="11" l="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Q26" i="11" l="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Q13" i="11" l="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Q403" i="10" l="1"/>
  <c r="P403" i="10"/>
  <c r="O403" i="10"/>
  <c r="N403" i="10"/>
  <c r="M403" i="10"/>
  <c r="L403" i="10"/>
  <c r="K403" i="10"/>
  <c r="J403" i="10"/>
  <c r="I403" i="10"/>
  <c r="H403" i="10"/>
  <c r="G403" i="10"/>
  <c r="F403" i="10"/>
  <c r="E403" i="10"/>
  <c r="D403" i="10"/>
  <c r="Q390" i="10" l="1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D390" i="10"/>
  <c r="Q377" i="10" l="1"/>
  <c r="P377" i="10"/>
  <c r="O377" i="10"/>
  <c r="N377" i="10"/>
  <c r="M377" i="10"/>
  <c r="L377" i="10"/>
  <c r="K377" i="10"/>
  <c r="J377" i="10"/>
  <c r="I377" i="10"/>
  <c r="H377" i="10"/>
  <c r="G377" i="10"/>
  <c r="F377" i="10"/>
  <c r="E377" i="10"/>
  <c r="D377" i="10"/>
  <c r="Q364" i="10" l="1"/>
  <c r="P364" i="10"/>
  <c r="O364" i="10"/>
  <c r="N364" i="10"/>
  <c r="M364" i="10"/>
  <c r="L364" i="10"/>
  <c r="K364" i="10"/>
  <c r="J364" i="10"/>
  <c r="I364" i="10"/>
  <c r="H364" i="10"/>
  <c r="G364" i="10"/>
  <c r="F364" i="10"/>
  <c r="E364" i="10"/>
  <c r="D364" i="10"/>
  <c r="Q351" i="10" l="1"/>
  <c r="P351" i="10"/>
  <c r="N351" i="10"/>
  <c r="M351" i="10"/>
  <c r="L351" i="10"/>
  <c r="K351" i="10"/>
  <c r="J351" i="10"/>
  <c r="I351" i="10"/>
  <c r="H351" i="10"/>
  <c r="G351" i="10"/>
  <c r="F351" i="10"/>
  <c r="E351" i="10"/>
  <c r="D351" i="10"/>
  <c r="O351" i="10"/>
  <c r="O337" i="10" l="1"/>
  <c r="Q338" i="10" l="1"/>
  <c r="P338" i="10"/>
  <c r="O338" i="10"/>
  <c r="N338" i="10"/>
  <c r="M338" i="10"/>
  <c r="L338" i="10"/>
  <c r="K338" i="10"/>
  <c r="J338" i="10"/>
  <c r="I338" i="10"/>
  <c r="H338" i="10"/>
  <c r="G338" i="10"/>
  <c r="F338" i="10"/>
  <c r="E338" i="10"/>
  <c r="D338" i="10"/>
  <c r="Q325" i="10"/>
  <c r="P325" i="10"/>
  <c r="O325" i="10"/>
  <c r="N325" i="10"/>
  <c r="M325" i="10"/>
  <c r="L325" i="10"/>
  <c r="K325" i="10"/>
  <c r="J325" i="10"/>
  <c r="I325" i="10"/>
  <c r="H325" i="10"/>
  <c r="G325" i="10"/>
  <c r="F325" i="10"/>
  <c r="E325" i="10"/>
  <c r="D325" i="10"/>
  <c r="Q312" i="10" l="1"/>
  <c r="P312" i="10"/>
  <c r="N312" i="10"/>
  <c r="M312" i="10"/>
  <c r="L312" i="10"/>
  <c r="K312" i="10"/>
  <c r="J312" i="10"/>
  <c r="I312" i="10"/>
  <c r="H312" i="10"/>
  <c r="G312" i="10"/>
  <c r="F312" i="10"/>
  <c r="E312" i="10"/>
  <c r="D312" i="10"/>
  <c r="O312" i="10"/>
  <c r="Q299" i="10" l="1"/>
  <c r="P299" i="10"/>
  <c r="N299" i="10"/>
  <c r="M299" i="10"/>
  <c r="L299" i="10"/>
  <c r="K299" i="10"/>
  <c r="J299" i="10"/>
  <c r="I299" i="10"/>
  <c r="H299" i="10"/>
  <c r="G299" i="10"/>
  <c r="F299" i="10"/>
  <c r="E299" i="10"/>
  <c r="D299" i="10"/>
  <c r="Q286" i="10"/>
  <c r="P286" i="10"/>
  <c r="N286" i="10"/>
  <c r="M286" i="10"/>
  <c r="L286" i="10"/>
  <c r="K286" i="10"/>
  <c r="J286" i="10"/>
  <c r="I286" i="10"/>
  <c r="H286" i="10"/>
  <c r="G286" i="10"/>
  <c r="F286" i="10"/>
  <c r="E286" i="10"/>
  <c r="D286" i="10"/>
  <c r="Q273" i="10"/>
  <c r="P273" i="10"/>
  <c r="N273" i="10"/>
  <c r="M273" i="10"/>
  <c r="L273" i="10"/>
  <c r="K273" i="10"/>
  <c r="J273" i="10"/>
  <c r="I273" i="10"/>
  <c r="H273" i="10"/>
  <c r="G273" i="10"/>
  <c r="F273" i="10"/>
  <c r="E273" i="10"/>
  <c r="D273" i="10"/>
  <c r="O299" i="10" l="1"/>
  <c r="O286" i="10"/>
  <c r="O273" i="10"/>
  <c r="O256" i="10"/>
  <c r="O257" i="10"/>
  <c r="O258" i="10"/>
  <c r="O259" i="10"/>
  <c r="Q260" i="10"/>
  <c r="P260" i="10"/>
  <c r="N260" i="10"/>
  <c r="M260" i="10"/>
  <c r="L260" i="10"/>
  <c r="K260" i="10"/>
  <c r="J260" i="10"/>
  <c r="I260" i="10"/>
  <c r="H260" i="10"/>
  <c r="G260" i="10"/>
  <c r="F260" i="10"/>
  <c r="E260" i="10"/>
  <c r="D260" i="10"/>
  <c r="O260" i="10" l="1"/>
  <c r="O243" i="10"/>
  <c r="O245" i="10"/>
  <c r="O246" i="10"/>
  <c r="Q247" i="10" l="1"/>
  <c r="P247" i="10"/>
  <c r="N247" i="10"/>
  <c r="M247" i="10"/>
  <c r="L247" i="10"/>
  <c r="K247" i="10"/>
  <c r="J247" i="10"/>
  <c r="I247" i="10"/>
  <c r="H247" i="10"/>
  <c r="G247" i="10"/>
  <c r="F247" i="10"/>
  <c r="E247" i="10"/>
  <c r="D247" i="10"/>
  <c r="O247" i="10" l="1"/>
  <c r="Q234" i="10"/>
  <c r="P234" i="10"/>
  <c r="N234" i="10"/>
  <c r="M234" i="10"/>
  <c r="L234" i="10"/>
  <c r="K234" i="10"/>
  <c r="J234" i="10"/>
  <c r="I234" i="10"/>
  <c r="H234" i="10"/>
  <c r="G234" i="10"/>
  <c r="F234" i="10"/>
  <c r="E234" i="10"/>
  <c r="D234" i="10"/>
  <c r="O233" i="10"/>
  <c r="O232" i="10"/>
  <c r="O231" i="10"/>
  <c r="O230" i="10"/>
  <c r="O234" i="10" l="1"/>
  <c r="O217" i="10"/>
  <c r="O218" i="10"/>
  <c r="O219" i="10"/>
  <c r="O220" i="10"/>
  <c r="Q221" i="10"/>
  <c r="P221" i="10"/>
  <c r="N221" i="10"/>
  <c r="M221" i="10"/>
  <c r="L221" i="10"/>
  <c r="K221" i="10"/>
  <c r="J221" i="10"/>
  <c r="I221" i="10"/>
  <c r="H221" i="10"/>
  <c r="G221" i="10"/>
  <c r="F221" i="10"/>
  <c r="E221" i="10"/>
  <c r="D221" i="10"/>
  <c r="O221" i="10" l="1"/>
  <c r="Q208" i="10"/>
  <c r="P208" i="10"/>
  <c r="N208" i="10"/>
  <c r="M208" i="10"/>
  <c r="L208" i="10"/>
  <c r="K208" i="10"/>
  <c r="J208" i="10"/>
  <c r="I208" i="10"/>
  <c r="H208" i="10"/>
  <c r="G208" i="10"/>
  <c r="F208" i="10"/>
  <c r="E208" i="10"/>
  <c r="D208" i="10"/>
  <c r="O207" i="10"/>
  <c r="O206" i="10"/>
  <c r="O205" i="10"/>
  <c r="O204" i="10"/>
  <c r="Q195" i="10"/>
  <c r="P195" i="10"/>
  <c r="N195" i="10"/>
  <c r="M195" i="10"/>
  <c r="L195" i="10"/>
  <c r="K195" i="10"/>
  <c r="J195" i="10"/>
  <c r="I195" i="10"/>
  <c r="H195" i="10"/>
  <c r="G195" i="10"/>
  <c r="F195" i="10"/>
  <c r="E195" i="10"/>
  <c r="D195" i="10"/>
  <c r="O194" i="10"/>
  <c r="O192" i="10"/>
  <c r="O191" i="10"/>
  <c r="O179" i="10"/>
  <c r="O180" i="10"/>
  <c r="O181" i="10"/>
  <c r="Q182" i="10"/>
  <c r="P182" i="10"/>
  <c r="N182" i="10"/>
  <c r="M182" i="10"/>
  <c r="L182" i="10"/>
  <c r="K182" i="10"/>
  <c r="J182" i="10"/>
  <c r="I182" i="10"/>
  <c r="H182" i="10"/>
  <c r="G182" i="10"/>
  <c r="F182" i="10"/>
  <c r="E182" i="10"/>
  <c r="D182" i="10"/>
  <c r="O208" i="10" l="1"/>
  <c r="O195" i="10"/>
  <c r="O182" i="10"/>
  <c r="Q169" i="10"/>
  <c r="P169" i="10"/>
  <c r="N169" i="10"/>
  <c r="M169" i="10"/>
  <c r="L169" i="10"/>
  <c r="K169" i="10"/>
  <c r="J169" i="10"/>
  <c r="I169" i="10"/>
  <c r="H169" i="10"/>
  <c r="G169" i="10"/>
  <c r="F169" i="10"/>
  <c r="E169" i="10"/>
  <c r="D169" i="10"/>
  <c r="O168" i="10"/>
  <c r="O166" i="10"/>
  <c r="O165" i="10"/>
  <c r="O169" i="10" l="1"/>
  <c r="E130" i="10"/>
  <c r="F130" i="10"/>
  <c r="G130" i="10"/>
  <c r="H130" i="10"/>
  <c r="I130" i="10"/>
  <c r="J130" i="10"/>
  <c r="K130" i="10"/>
  <c r="L130" i="10"/>
  <c r="M130" i="10"/>
  <c r="N130" i="10"/>
  <c r="P130" i="10"/>
  <c r="Q130" i="10"/>
  <c r="D130" i="10"/>
  <c r="E143" i="10"/>
  <c r="F143" i="10"/>
  <c r="G143" i="10"/>
  <c r="H143" i="10"/>
  <c r="I143" i="10"/>
  <c r="J143" i="10"/>
  <c r="K143" i="10"/>
  <c r="L143" i="10"/>
  <c r="M143" i="10"/>
  <c r="N143" i="10"/>
  <c r="P143" i="10"/>
  <c r="Q143" i="10"/>
  <c r="D143" i="10"/>
  <c r="E156" i="10"/>
  <c r="F156" i="10"/>
  <c r="G156" i="10"/>
  <c r="H156" i="10"/>
  <c r="I156" i="10"/>
  <c r="J156" i="10"/>
  <c r="K156" i="10"/>
  <c r="L156" i="10"/>
  <c r="M156" i="10"/>
  <c r="N156" i="10"/>
  <c r="P156" i="10"/>
  <c r="Q156" i="10"/>
  <c r="D156" i="10"/>
  <c r="O155" i="10" l="1"/>
  <c r="O153" i="10"/>
  <c r="O152" i="10"/>
  <c r="O156" i="10" l="1"/>
  <c r="O139" i="10"/>
  <c r="O142" i="10" l="1"/>
  <c r="O140" i="10"/>
  <c r="O143" i="10" l="1"/>
  <c r="O129" i="10"/>
  <c r="O127" i="10"/>
  <c r="O126" i="10"/>
  <c r="O130" i="10" l="1"/>
  <c r="Q117" i="10"/>
  <c r="P117" i="10"/>
  <c r="N117" i="10"/>
  <c r="M117" i="10"/>
  <c r="L117" i="10"/>
  <c r="K117" i="10"/>
  <c r="J117" i="10"/>
  <c r="I117" i="10"/>
  <c r="H117" i="10"/>
  <c r="G117" i="10"/>
  <c r="F117" i="10"/>
  <c r="E117" i="10"/>
  <c r="D117" i="10"/>
  <c r="O116" i="10"/>
  <c r="O114" i="10"/>
  <c r="O113" i="10"/>
  <c r="O117" i="10" l="1"/>
  <c r="Q104" i="10"/>
  <c r="P104" i="10"/>
  <c r="N104" i="10"/>
  <c r="M104" i="10"/>
  <c r="L104" i="10"/>
  <c r="K104" i="10"/>
  <c r="J104" i="10"/>
  <c r="I104" i="10"/>
  <c r="H104" i="10"/>
  <c r="G104" i="10"/>
  <c r="F104" i="10"/>
  <c r="E104" i="10"/>
  <c r="D104" i="10"/>
  <c r="O103" i="10"/>
  <c r="O102" i="10"/>
  <c r="O101" i="10"/>
  <c r="O100" i="10"/>
  <c r="O104" i="10" l="1"/>
  <c r="Q91" i="10"/>
  <c r="P91" i="10"/>
  <c r="N91" i="10"/>
  <c r="M91" i="10"/>
  <c r="L91" i="10"/>
  <c r="K91" i="10"/>
  <c r="J91" i="10"/>
  <c r="I91" i="10"/>
  <c r="H91" i="10"/>
  <c r="G91" i="10"/>
  <c r="F91" i="10"/>
  <c r="E91" i="10"/>
  <c r="D91" i="10"/>
  <c r="O90" i="10"/>
  <c r="O89" i="10"/>
  <c r="O88" i="10"/>
  <c r="O87" i="10"/>
  <c r="O91" i="10" l="1"/>
  <c r="O74" i="10"/>
  <c r="O75" i="10"/>
  <c r="O76" i="10"/>
  <c r="O77" i="10"/>
  <c r="Q78" i="10" l="1"/>
  <c r="P78" i="10"/>
  <c r="N78" i="10"/>
  <c r="M78" i="10"/>
  <c r="L78" i="10"/>
  <c r="K78" i="10"/>
  <c r="J78" i="10"/>
  <c r="I78" i="10"/>
  <c r="H78" i="10"/>
  <c r="G78" i="10"/>
  <c r="F78" i="10"/>
  <c r="E78" i="10"/>
  <c r="D78" i="10"/>
  <c r="O78" i="10"/>
  <c r="O61" i="10" l="1"/>
  <c r="O62" i="10"/>
  <c r="O63" i="10"/>
  <c r="Q65" i="10"/>
  <c r="P65" i="10"/>
  <c r="N65" i="10"/>
  <c r="M65" i="10"/>
  <c r="L65" i="10"/>
  <c r="K65" i="10"/>
  <c r="J65" i="10"/>
  <c r="I65" i="10"/>
  <c r="H65" i="10"/>
  <c r="G65" i="10"/>
  <c r="F65" i="10"/>
  <c r="E65" i="10"/>
  <c r="D65" i="10"/>
  <c r="O65" i="10" l="1"/>
  <c r="O48" i="10"/>
  <c r="O49" i="10"/>
  <c r="O50" i="10"/>
  <c r="O51" i="10"/>
  <c r="Q52" i="10"/>
  <c r="P52" i="10"/>
  <c r="N52" i="10"/>
  <c r="M52" i="10"/>
  <c r="L52" i="10"/>
  <c r="K52" i="10"/>
  <c r="J52" i="10"/>
  <c r="I52" i="10"/>
  <c r="H52" i="10"/>
  <c r="G52" i="10"/>
  <c r="F52" i="10"/>
  <c r="E52" i="10"/>
  <c r="D52" i="10"/>
  <c r="O52" i="10" l="1"/>
  <c r="Q39" i="10"/>
  <c r="P39" i="10"/>
  <c r="N39" i="10"/>
  <c r="M39" i="10"/>
  <c r="L39" i="10"/>
  <c r="K39" i="10"/>
  <c r="J39" i="10"/>
  <c r="I39" i="10"/>
  <c r="H39" i="10"/>
  <c r="G39" i="10"/>
  <c r="F39" i="10"/>
  <c r="E39" i="10"/>
  <c r="D39" i="10"/>
  <c r="O36" i="10"/>
  <c r="O35" i="10"/>
  <c r="O39" i="10" l="1"/>
  <c r="O22" i="10"/>
  <c r="O23" i="10"/>
  <c r="O21" i="10"/>
  <c r="O387" i="9" l="1"/>
  <c r="O388" i="9"/>
  <c r="O389" i="9"/>
  <c r="O390" i="9"/>
  <c r="O386" i="9"/>
  <c r="O9" i="10" l="1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O26" i="10"/>
  <c r="Q13" i="10" l="1"/>
  <c r="P13" i="10"/>
  <c r="N13" i="10"/>
  <c r="M13" i="10"/>
  <c r="L13" i="10"/>
  <c r="K13" i="10"/>
  <c r="J13" i="10"/>
  <c r="I13" i="10"/>
  <c r="H13" i="10"/>
  <c r="G13" i="10"/>
  <c r="F13" i="10"/>
  <c r="E13" i="10"/>
  <c r="D13" i="10"/>
  <c r="O12" i="10"/>
  <c r="O10" i="10"/>
  <c r="O13" i="10" l="1"/>
  <c r="Q391" i="9"/>
  <c r="P391" i="9"/>
  <c r="N391" i="9"/>
  <c r="M391" i="9"/>
  <c r="L391" i="9"/>
  <c r="K391" i="9"/>
  <c r="J391" i="9"/>
  <c r="I391" i="9"/>
  <c r="H391" i="9"/>
  <c r="G391" i="9"/>
  <c r="F391" i="9"/>
  <c r="E391" i="9"/>
  <c r="D391" i="9"/>
  <c r="O391" i="9"/>
  <c r="E365" i="9" l="1"/>
  <c r="F365" i="9"/>
  <c r="G365" i="9"/>
  <c r="H365" i="9"/>
  <c r="I365" i="9"/>
  <c r="J365" i="9"/>
  <c r="K365" i="9"/>
  <c r="L365" i="9"/>
  <c r="M365" i="9"/>
  <c r="N365" i="9"/>
  <c r="P365" i="9"/>
  <c r="Q365" i="9"/>
  <c r="D365" i="9"/>
  <c r="E352" i="9"/>
  <c r="F352" i="9"/>
  <c r="G352" i="9"/>
  <c r="H352" i="9"/>
  <c r="I352" i="9"/>
  <c r="J352" i="9"/>
  <c r="K352" i="9"/>
  <c r="L352" i="9"/>
  <c r="M352" i="9"/>
  <c r="N352" i="9"/>
  <c r="O352" i="9"/>
  <c r="P352" i="9"/>
  <c r="Q352" i="9"/>
  <c r="D352" i="9"/>
  <c r="E378" i="9"/>
  <c r="F378" i="9"/>
  <c r="G378" i="9"/>
  <c r="H378" i="9"/>
  <c r="I378" i="9"/>
  <c r="J378" i="9"/>
  <c r="K378" i="9"/>
  <c r="L378" i="9"/>
  <c r="M378" i="9"/>
  <c r="N378" i="9"/>
  <c r="P378" i="9"/>
  <c r="Q378" i="9"/>
  <c r="D378" i="9"/>
  <c r="O377" i="9" l="1"/>
  <c r="O375" i="9"/>
  <c r="O374" i="9"/>
  <c r="O378" i="9" l="1"/>
  <c r="O361" i="9"/>
  <c r="O362" i="9"/>
  <c r="O363" i="9"/>
  <c r="O364" i="9"/>
  <c r="O365" i="9" l="1"/>
  <c r="Q339" i="9"/>
  <c r="P339" i="9"/>
  <c r="N339" i="9"/>
  <c r="M339" i="9"/>
  <c r="L339" i="9"/>
  <c r="K339" i="9"/>
  <c r="J339" i="9"/>
  <c r="I339" i="9"/>
  <c r="H339" i="9"/>
  <c r="G339" i="9"/>
  <c r="F339" i="9"/>
  <c r="E339" i="9"/>
  <c r="D339" i="9"/>
  <c r="O336" i="9"/>
  <c r="O335" i="9"/>
  <c r="O339" i="9" l="1"/>
  <c r="Q326" i="9"/>
  <c r="P326" i="9"/>
  <c r="N326" i="9"/>
  <c r="M326" i="9"/>
  <c r="L326" i="9"/>
  <c r="K326" i="9"/>
  <c r="J326" i="9"/>
  <c r="I326" i="9"/>
  <c r="H326" i="9"/>
  <c r="G326" i="9"/>
  <c r="F326" i="9"/>
  <c r="E326" i="9"/>
  <c r="D326" i="9"/>
  <c r="O325" i="9"/>
  <c r="O324" i="9"/>
  <c r="O323" i="9"/>
  <c r="O322" i="9"/>
  <c r="O326" i="9" l="1"/>
  <c r="Q313" i="9"/>
  <c r="P313" i="9"/>
  <c r="N313" i="9"/>
  <c r="M313" i="9"/>
  <c r="L313" i="9"/>
  <c r="K313" i="9"/>
  <c r="J313" i="9"/>
  <c r="I313" i="9"/>
  <c r="H313" i="9"/>
  <c r="G313" i="9"/>
  <c r="F313" i="9"/>
  <c r="E313" i="9"/>
  <c r="D313" i="9"/>
  <c r="O311" i="9"/>
  <c r="O310" i="9"/>
  <c r="O309" i="9"/>
  <c r="O313" i="9" l="1"/>
  <c r="Q300" i="9"/>
  <c r="P300" i="9"/>
  <c r="N300" i="9"/>
  <c r="M300" i="9"/>
  <c r="L300" i="9"/>
  <c r="K300" i="9"/>
  <c r="J300" i="9"/>
  <c r="I300" i="9"/>
  <c r="H300" i="9"/>
  <c r="G300" i="9"/>
  <c r="F300" i="9"/>
  <c r="E300" i="9"/>
  <c r="D300" i="9"/>
  <c r="O299" i="9"/>
  <c r="O297" i="9"/>
  <c r="O296" i="9"/>
  <c r="O300" i="9" l="1"/>
  <c r="Q287" i="9"/>
  <c r="P287" i="9"/>
  <c r="N287" i="9"/>
  <c r="M287" i="9"/>
  <c r="L287" i="9"/>
  <c r="K287" i="9"/>
  <c r="J287" i="9"/>
  <c r="I287" i="9"/>
  <c r="H287" i="9"/>
  <c r="G287" i="9"/>
  <c r="F287" i="9"/>
  <c r="E287" i="9"/>
  <c r="D287" i="9"/>
  <c r="O286" i="9"/>
  <c r="O285" i="9"/>
  <c r="O284" i="9"/>
  <c r="O283" i="9"/>
  <c r="O287" i="9" l="1"/>
  <c r="Q274" i="9"/>
  <c r="P274" i="9"/>
  <c r="N274" i="9"/>
  <c r="M274" i="9"/>
  <c r="L274" i="9"/>
  <c r="K274" i="9"/>
  <c r="J274" i="9"/>
  <c r="I274" i="9"/>
  <c r="H274" i="9"/>
  <c r="G274" i="9"/>
  <c r="F274" i="9"/>
  <c r="E274" i="9"/>
  <c r="D274" i="9"/>
  <c r="O273" i="9"/>
  <c r="O272" i="9"/>
  <c r="O271" i="9"/>
  <c r="O270" i="9"/>
  <c r="O274" i="9" l="1"/>
  <c r="O257" i="9"/>
  <c r="O258" i="9"/>
  <c r="O259" i="9"/>
  <c r="O260" i="9"/>
  <c r="Q261" i="9" l="1"/>
  <c r="P261" i="9"/>
  <c r="N261" i="9"/>
  <c r="M261" i="9"/>
  <c r="L261" i="9"/>
  <c r="K261" i="9"/>
  <c r="J261" i="9"/>
  <c r="I261" i="9"/>
  <c r="H261" i="9"/>
  <c r="G261" i="9"/>
  <c r="F261" i="9"/>
  <c r="E261" i="9"/>
  <c r="D261" i="9"/>
  <c r="O261" i="9" l="1"/>
  <c r="Q248" i="9"/>
  <c r="P248" i="9"/>
  <c r="N248" i="9"/>
  <c r="M248" i="9"/>
  <c r="L248" i="9"/>
  <c r="K248" i="9"/>
  <c r="J248" i="9"/>
  <c r="I248" i="9"/>
  <c r="H248" i="9"/>
  <c r="G248" i="9"/>
  <c r="F248" i="9"/>
  <c r="E248" i="9"/>
  <c r="D248" i="9"/>
  <c r="O247" i="9"/>
  <c r="O245" i="9"/>
  <c r="O244" i="9"/>
  <c r="O248" i="9" l="1"/>
  <c r="Q235" i="9"/>
  <c r="P235" i="9"/>
  <c r="N235" i="9"/>
  <c r="M235" i="9"/>
  <c r="L235" i="9"/>
  <c r="K235" i="9"/>
  <c r="J235" i="9"/>
  <c r="I235" i="9"/>
  <c r="H235" i="9"/>
  <c r="G235" i="9"/>
  <c r="F235" i="9"/>
  <c r="E235" i="9"/>
  <c r="D235" i="9"/>
  <c r="O234" i="9"/>
  <c r="O232" i="9"/>
  <c r="O231" i="9"/>
  <c r="O235" i="9" l="1"/>
  <c r="Q222" i="9"/>
  <c r="P222" i="9"/>
  <c r="N222" i="9"/>
  <c r="M222" i="9"/>
  <c r="L222" i="9"/>
  <c r="K222" i="9"/>
  <c r="J222" i="9"/>
  <c r="I222" i="9"/>
  <c r="H222" i="9"/>
  <c r="G222" i="9"/>
  <c r="F222" i="9"/>
  <c r="E222" i="9"/>
  <c r="D222" i="9"/>
  <c r="O221" i="9"/>
  <c r="O220" i="9"/>
  <c r="O219" i="9"/>
  <c r="O218" i="9"/>
  <c r="O205" i="9"/>
  <c r="O222" i="9" l="1"/>
  <c r="Q209" i="9"/>
  <c r="P209" i="9"/>
  <c r="N209" i="9"/>
  <c r="M209" i="9"/>
  <c r="L209" i="9"/>
  <c r="K209" i="9"/>
  <c r="J209" i="9"/>
  <c r="I209" i="9"/>
  <c r="H209" i="9"/>
  <c r="G209" i="9"/>
  <c r="F209" i="9"/>
  <c r="E209" i="9"/>
  <c r="D209" i="9"/>
  <c r="O208" i="9"/>
  <c r="O207" i="9"/>
  <c r="O206" i="9"/>
  <c r="O209" i="9" l="1"/>
  <c r="O192" i="9"/>
  <c r="O193" i="9"/>
  <c r="O194" i="9"/>
  <c r="O195" i="9"/>
  <c r="Q196" i="9"/>
  <c r="P196" i="9"/>
  <c r="N196" i="9"/>
  <c r="M196" i="9"/>
  <c r="L196" i="9"/>
  <c r="K196" i="9"/>
  <c r="J196" i="9"/>
  <c r="I196" i="9"/>
  <c r="H196" i="9"/>
  <c r="G196" i="9"/>
  <c r="F196" i="9"/>
  <c r="E196" i="9"/>
  <c r="D196" i="9"/>
  <c r="O196" i="9" l="1"/>
  <c r="Q183" i="9"/>
  <c r="P183" i="9"/>
  <c r="N183" i="9"/>
  <c r="M183" i="9"/>
  <c r="L183" i="9"/>
  <c r="K183" i="9"/>
  <c r="J183" i="9"/>
  <c r="I183" i="9"/>
  <c r="H183" i="9"/>
  <c r="G183" i="9"/>
  <c r="F183" i="9"/>
  <c r="E183" i="9"/>
  <c r="D183" i="9"/>
  <c r="O182" i="9"/>
  <c r="O180" i="9"/>
  <c r="O183" i="9" l="1"/>
  <c r="Q170" i="9"/>
  <c r="P170" i="9"/>
  <c r="N170" i="9"/>
  <c r="M170" i="9"/>
  <c r="L170" i="9"/>
  <c r="K170" i="9"/>
  <c r="J170" i="9"/>
  <c r="I170" i="9"/>
  <c r="H170" i="9"/>
  <c r="G170" i="9"/>
  <c r="F170" i="9"/>
  <c r="E170" i="9"/>
  <c r="D170" i="9"/>
  <c r="O169" i="9"/>
  <c r="O167" i="9"/>
  <c r="O166" i="9"/>
  <c r="O170" i="9" l="1"/>
  <c r="Q157" i="9"/>
  <c r="P157" i="9"/>
  <c r="N157" i="9"/>
  <c r="M157" i="9"/>
  <c r="L157" i="9"/>
  <c r="K157" i="9"/>
  <c r="J157" i="9"/>
  <c r="I157" i="9"/>
  <c r="H157" i="9"/>
  <c r="G157" i="9"/>
  <c r="F157" i="9"/>
  <c r="E157" i="9"/>
  <c r="D157" i="9"/>
  <c r="O156" i="9"/>
  <c r="O154" i="9"/>
  <c r="O153" i="9"/>
  <c r="Q144" i="9"/>
  <c r="P144" i="9"/>
  <c r="N144" i="9"/>
  <c r="M144" i="9"/>
  <c r="L144" i="9"/>
  <c r="K144" i="9"/>
  <c r="J144" i="9"/>
  <c r="I144" i="9"/>
  <c r="H144" i="9"/>
  <c r="G144" i="9"/>
  <c r="F144" i="9"/>
  <c r="E144" i="9"/>
  <c r="D144" i="9"/>
  <c r="O143" i="9"/>
  <c r="O141" i="9"/>
  <c r="O140" i="9"/>
  <c r="O157" i="9" l="1"/>
  <c r="O144" i="9"/>
  <c r="Q131" i="9"/>
  <c r="P131" i="9"/>
  <c r="N131" i="9"/>
  <c r="M131" i="9"/>
  <c r="L131" i="9"/>
  <c r="K131" i="9"/>
  <c r="J131" i="9"/>
  <c r="I131" i="9"/>
  <c r="H131" i="9"/>
  <c r="G131" i="9"/>
  <c r="F131" i="9"/>
  <c r="E131" i="9"/>
  <c r="D131" i="9"/>
  <c r="O130" i="9"/>
  <c r="O128" i="9"/>
  <c r="O127" i="9"/>
  <c r="O131" i="9" l="1"/>
  <c r="O114" i="9"/>
  <c r="O115" i="9"/>
  <c r="O116" i="9"/>
  <c r="O117" i="9"/>
  <c r="Q118" i="9"/>
  <c r="P118" i="9"/>
  <c r="N118" i="9"/>
  <c r="M118" i="9"/>
  <c r="L118" i="9"/>
  <c r="K118" i="9"/>
  <c r="J118" i="9"/>
  <c r="I118" i="9"/>
  <c r="H118" i="9"/>
  <c r="G118" i="9"/>
  <c r="F118" i="9"/>
  <c r="E118" i="9"/>
  <c r="D118" i="9"/>
  <c r="O118" i="9" l="1"/>
  <c r="O101" i="9"/>
  <c r="O102" i="9"/>
  <c r="O103" i="9"/>
  <c r="O104" i="9"/>
  <c r="Q105" i="9" l="1"/>
  <c r="P105" i="9"/>
  <c r="N105" i="9"/>
  <c r="M105" i="9"/>
  <c r="L105" i="9"/>
  <c r="K105" i="9"/>
  <c r="J105" i="9"/>
  <c r="I105" i="9"/>
  <c r="H105" i="9"/>
  <c r="G105" i="9"/>
  <c r="F105" i="9"/>
  <c r="E105" i="9"/>
  <c r="D105" i="9"/>
  <c r="O105" i="9" l="1"/>
  <c r="Q92" i="9"/>
  <c r="P92" i="9"/>
  <c r="N92" i="9"/>
  <c r="M92" i="9"/>
  <c r="L92" i="9"/>
  <c r="K92" i="9"/>
  <c r="J92" i="9"/>
  <c r="I92" i="9"/>
  <c r="H92" i="9"/>
  <c r="G92" i="9"/>
  <c r="F92" i="9"/>
  <c r="E92" i="9"/>
  <c r="D92" i="9"/>
  <c r="O91" i="9"/>
  <c r="O90" i="9"/>
  <c r="O89" i="9"/>
  <c r="O88" i="9"/>
  <c r="O92" i="9" l="1"/>
  <c r="O74" i="9"/>
  <c r="O75" i="9" l="1"/>
  <c r="O76" i="9"/>
  <c r="O77" i="9"/>
  <c r="O78" i="9"/>
  <c r="Q79" i="9"/>
  <c r="P79" i="9"/>
  <c r="N79" i="9"/>
  <c r="M79" i="9"/>
  <c r="L79" i="9"/>
  <c r="K79" i="9"/>
  <c r="J79" i="9"/>
  <c r="I79" i="9"/>
  <c r="H79" i="9"/>
  <c r="G79" i="9"/>
  <c r="F79" i="9"/>
  <c r="E79" i="9"/>
  <c r="D79" i="9"/>
  <c r="O79" i="9" l="1"/>
  <c r="Q66" i="9"/>
  <c r="P66" i="9"/>
  <c r="N66" i="9"/>
  <c r="M66" i="9"/>
  <c r="L66" i="9"/>
  <c r="K66" i="9"/>
  <c r="J66" i="9"/>
  <c r="I66" i="9"/>
  <c r="H66" i="9"/>
  <c r="G66" i="9"/>
  <c r="F66" i="9"/>
  <c r="E66" i="9"/>
  <c r="D66" i="9"/>
  <c r="O65" i="9"/>
  <c r="O64" i="9"/>
  <c r="O63" i="9"/>
  <c r="O62" i="9"/>
  <c r="O66" i="9" l="1"/>
  <c r="Q53" i="9"/>
  <c r="P53" i="9"/>
  <c r="N53" i="9"/>
  <c r="M53" i="9"/>
  <c r="L53" i="9"/>
  <c r="K53" i="9"/>
  <c r="J53" i="9"/>
  <c r="I53" i="9"/>
  <c r="H53" i="9"/>
  <c r="G53" i="9"/>
  <c r="F53" i="9"/>
  <c r="E53" i="9"/>
  <c r="D53" i="9"/>
  <c r="O52" i="9"/>
  <c r="O51" i="9"/>
  <c r="O50" i="9"/>
  <c r="O49" i="9"/>
  <c r="O53" i="9" l="1"/>
  <c r="Q40" i="9"/>
  <c r="P40" i="9"/>
  <c r="N40" i="9"/>
  <c r="M40" i="9"/>
  <c r="L40" i="9"/>
  <c r="K40" i="9"/>
  <c r="J40" i="9"/>
  <c r="I40" i="9"/>
  <c r="H40" i="9"/>
  <c r="G40" i="9"/>
  <c r="F40" i="9"/>
  <c r="E40" i="9"/>
  <c r="D40" i="9"/>
  <c r="O39" i="9"/>
  <c r="O38" i="9"/>
  <c r="O37" i="9"/>
  <c r="O36" i="9"/>
  <c r="O40" i="9" l="1"/>
  <c r="Q27" i="9"/>
  <c r="P27" i="9"/>
  <c r="N27" i="9"/>
  <c r="M27" i="9"/>
  <c r="L27" i="9"/>
  <c r="K27" i="9"/>
  <c r="J27" i="9"/>
  <c r="I27" i="9"/>
  <c r="H27" i="9"/>
  <c r="G27" i="9"/>
  <c r="F27" i="9"/>
  <c r="E27" i="9"/>
  <c r="D27" i="9"/>
  <c r="O26" i="9"/>
  <c r="O25" i="9"/>
  <c r="O24" i="9"/>
  <c r="O23" i="9"/>
  <c r="O27" i="9" l="1"/>
  <c r="O9" i="9"/>
  <c r="O10" i="9"/>
  <c r="O11" i="9"/>
  <c r="O12" i="9"/>
  <c r="O8" i="9"/>
  <c r="Q13" i="9" l="1"/>
  <c r="P13" i="9"/>
  <c r="N13" i="9"/>
  <c r="M13" i="9"/>
  <c r="L13" i="9"/>
  <c r="K13" i="9"/>
  <c r="J13" i="9"/>
  <c r="I13" i="9"/>
  <c r="H13" i="9"/>
  <c r="G13" i="9"/>
  <c r="F13" i="9"/>
  <c r="E13" i="9"/>
  <c r="D13" i="9"/>
  <c r="O13" i="9" l="1"/>
  <c r="Q403" i="8"/>
  <c r="P403" i="8"/>
  <c r="N403" i="8"/>
  <c r="M403" i="8"/>
  <c r="L403" i="8"/>
  <c r="K403" i="8"/>
  <c r="J403" i="8"/>
  <c r="I403" i="8"/>
  <c r="H403" i="8"/>
  <c r="G403" i="8"/>
  <c r="F403" i="8"/>
  <c r="E403" i="8"/>
  <c r="D403" i="8"/>
  <c r="O402" i="8"/>
  <c r="O401" i="8"/>
  <c r="O400" i="8"/>
  <c r="O399" i="8"/>
  <c r="O403" i="8" l="1"/>
  <c r="Q390" i="8"/>
  <c r="P390" i="8"/>
  <c r="N390" i="8"/>
  <c r="M390" i="8"/>
  <c r="L390" i="8"/>
  <c r="K390" i="8"/>
  <c r="J390" i="8"/>
  <c r="I390" i="8"/>
  <c r="H390" i="8"/>
  <c r="G390" i="8"/>
  <c r="F390" i="8"/>
  <c r="E390" i="8"/>
  <c r="D390" i="8"/>
  <c r="O389" i="8"/>
  <c r="O388" i="8"/>
  <c r="O387" i="8"/>
  <c r="O386" i="8"/>
  <c r="O390" i="8" l="1"/>
  <c r="O373" i="8"/>
  <c r="O374" i="8"/>
  <c r="O375" i="8"/>
  <c r="O376" i="8"/>
  <c r="Q377" i="8"/>
  <c r="P377" i="8"/>
  <c r="N377" i="8"/>
  <c r="M377" i="8"/>
  <c r="L377" i="8"/>
  <c r="K377" i="8"/>
  <c r="J377" i="8"/>
  <c r="I377" i="8"/>
  <c r="H377" i="8"/>
  <c r="G377" i="8"/>
  <c r="F377" i="8"/>
  <c r="E377" i="8"/>
  <c r="D377" i="8"/>
  <c r="O377" i="8" l="1"/>
  <c r="O359" i="8"/>
  <c r="O360" i="8" l="1"/>
  <c r="O362" i="8"/>
  <c r="O363" i="8"/>
  <c r="O347" i="8"/>
  <c r="O348" i="8"/>
  <c r="O349" i="8"/>
  <c r="O350" i="8"/>
  <c r="O346" i="8"/>
  <c r="O334" i="8"/>
  <c r="O335" i="8"/>
  <c r="O336" i="8"/>
  <c r="O337" i="8"/>
  <c r="O333" i="8"/>
  <c r="Q364" i="8" l="1"/>
  <c r="P364" i="8"/>
  <c r="N364" i="8"/>
  <c r="M364" i="8"/>
  <c r="L364" i="8"/>
  <c r="K364" i="8"/>
  <c r="J364" i="8"/>
  <c r="I364" i="8"/>
  <c r="H364" i="8"/>
  <c r="G364" i="8"/>
  <c r="F364" i="8"/>
  <c r="E364" i="8"/>
  <c r="D364" i="8"/>
  <c r="O364" i="8"/>
  <c r="Q351" i="8" l="1"/>
  <c r="P351" i="8"/>
  <c r="N351" i="8"/>
  <c r="M351" i="8"/>
  <c r="L351" i="8"/>
  <c r="K351" i="8"/>
  <c r="J351" i="8"/>
  <c r="I351" i="8"/>
  <c r="H351" i="8"/>
  <c r="G351" i="8"/>
  <c r="F351" i="8"/>
  <c r="E351" i="8"/>
  <c r="D351" i="8"/>
  <c r="O351" i="8" l="1"/>
  <c r="Q338" i="8"/>
  <c r="P338" i="8"/>
  <c r="N338" i="8"/>
  <c r="M338" i="8"/>
  <c r="L338" i="8"/>
  <c r="K338" i="8"/>
  <c r="J338" i="8"/>
  <c r="I338" i="8"/>
  <c r="H338" i="8"/>
  <c r="G338" i="8"/>
  <c r="F338" i="8"/>
  <c r="E338" i="8"/>
  <c r="D338" i="8"/>
  <c r="O338" i="8" l="1"/>
  <c r="Q325" i="8"/>
  <c r="P325" i="8"/>
  <c r="N325" i="8"/>
  <c r="M325" i="8"/>
  <c r="L325" i="8"/>
  <c r="K325" i="8"/>
  <c r="J325" i="8"/>
  <c r="I325" i="8"/>
  <c r="H325" i="8"/>
  <c r="G325" i="8"/>
  <c r="F325" i="8"/>
  <c r="E325" i="8"/>
  <c r="D325" i="8"/>
  <c r="O323" i="8"/>
  <c r="O322" i="8"/>
  <c r="O321" i="8"/>
  <c r="O325" i="8" l="1"/>
  <c r="Q312" i="8"/>
  <c r="P312" i="8"/>
  <c r="N312" i="8"/>
  <c r="M312" i="8"/>
  <c r="L312" i="8"/>
  <c r="K312" i="8"/>
  <c r="J312" i="8"/>
  <c r="I312" i="8"/>
  <c r="H312" i="8"/>
  <c r="G312" i="8"/>
  <c r="F312" i="8"/>
  <c r="E312" i="8"/>
  <c r="D312" i="8"/>
  <c r="O310" i="8"/>
  <c r="O309" i="8"/>
  <c r="O308" i="8"/>
  <c r="O312" i="8" l="1"/>
  <c r="Q299" i="8"/>
  <c r="P299" i="8"/>
  <c r="N299" i="8"/>
  <c r="M299" i="8"/>
  <c r="L299" i="8"/>
  <c r="K299" i="8"/>
  <c r="J299" i="8"/>
  <c r="I299" i="8"/>
  <c r="H299" i="8"/>
  <c r="G299" i="8"/>
  <c r="F299" i="8"/>
  <c r="E299" i="8"/>
  <c r="D299" i="8"/>
  <c r="O297" i="8"/>
  <c r="O296" i="8"/>
  <c r="O295" i="8"/>
  <c r="O299" i="8" l="1"/>
  <c r="Q286" i="8"/>
  <c r="P286" i="8"/>
  <c r="N286" i="8"/>
  <c r="M286" i="8"/>
  <c r="L286" i="8"/>
  <c r="K286" i="8"/>
  <c r="J286" i="8"/>
  <c r="I286" i="8"/>
  <c r="H286" i="8"/>
  <c r="G286" i="8"/>
  <c r="F286" i="8"/>
  <c r="E286" i="8"/>
  <c r="D286" i="8"/>
  <c r="O284" i="8"/>
  <c r="O283" i="8"/>
  <c r="O282" i="8"/>
  <c r="O286" i="8" l="1"/>
  <c r="Q273" i="8"/>
  <c r="P273" i="8"/>
  <c r="N273" i="8"/>
  <c r="M273" i="8"/>
  <c r="L273" i="8"/>
  <c r="K273" i="8"/>
  <c r="J273" i="8"/>
  <c r="I273" i="8"/>
  <c r="H273" i="8"/>
  <c r="G273" i="8"/>
  <c r="F273" i="8"/>
  <c r="E273" i="8"/>
  <c r="D273" i="8"/>
  <c r="O271" i="8"/>
  <c r="O270" i="8"/>
  <c r="O269" i="8"/>
  <c r="O273" i="8" l="1"/>
  <c r="Q260" i="8"/>
  <c r="P260" i="8"/>
  <c r="N260" i="8"/>
  <c r="M260" i="8"/>
  <c r="L260" i="8"/>
  <c r="K260" i="8"/>
  <c r="J260" i="8"/>
  <c r="I260" i="8"/>
  <c r="H260" i="8"/>
  <c r="G260" i="8"/>
  <c r="F260" i="8"/>
  <c r="E260" i="8"/>
  <c r="D260" i="8"/>
  <c r="O258" i="8"/>
  <c r="O257" i="8"/>
  <c r="O256" i="8"/>
  <c r="O260" i="8" l="1"/>
  <c r="O243" i="8"/>
  <c r="Q247" i="8" l="1"/>
  <c r="P247" i="8"/>
  <c r="N247" i="8"/>
  <c r="M247" i="8"/>
  <c r="L247" i="8"/>
  <c r="K247" i="8"/>
  <c r="J247" i="8"/>
  <c r="I247" i="8"/>
  <c r="H247" i="8"/>
  <c r="G247" i="8"/>
  <c r="F247" i="8"/>
  <c r="E247" i="8"/>
  <c r="D247" i="8"/>
  <c r="O245" i="8"/>
  <c r="O244" i="8"/>
  <c r="O247" i="8" l="1"/>
  <c r="Q234" i="8"/>
  <c r="P234" i="8"/>
  <c r="N234" i="8"/>
  <c r="M234" i="8"/>
  <c r="L234" i="8"/>
  <c r="K234" i="8"/>
  <c r="J234" i="8"/>
  <c r="I234" i="8"/>
  <c r="H234" i="8"/>
  <c r="G234" i="8"/>
  <c r="F234" i="8"/>
  <c r="E234" i="8"/>
  <c r="D234" i="8"/>
  <c r="O232" i="8"/>
  <c r="O231" i="8"/>
  <c r="O230" i="8"/>
  <c r="O229" i="8"/>
  <c r="O234" i="8" l="1"/>
  <c r="O216" i="8"/>
  <c r="Q221" i="8"/>
  <c r="P221" i="8"/>
  <c r="N221" i="8"/>
  <c r="M221" i="8"/>
  <c r="L221" i="8"/>
  <c r="K221" i="8"/>
  <c r="J221" i="8"/>
  <c r="I221" i="8"/>
  <c r="H221" i="8"/>
  <c r="G221" i="8"/>
  <c r="F221" i="8"/>
  <c r="E221" i="8"/>
  <c r="D221" i="8"/>
  <c r="O219" i="8"/>
  <c r="O218" i="8"/>
  <c r="O217" i="8"/>
  <c r="O221" i="8" l="1"/>
  <c r="Q208" i="8"/>
  <c r="P208" i="8"/>
  <c r="N208" i="8"/>
  <c r="M208" i="8"/>
  <c r="L208" i="8"/>
  <c r="K208" i="8"/>
  <c r="J208" i="8"/>
  <c r="I208" i="8"/>
  <c r="H208" i="8"/>
  <c r="G208" i="8"/>
  <c r="F208" i="8"/>
  <c r="E208" i="8"/>
  <c r="D208" i="8"/>
  <c r="O206" i="8"/>
  <c r="O205" i="8"/>
  <c r="O204" i="8"/>
  <c r="O208" i="8" l="1"/>
  <c r="O190" i="8"/>
  <c r="Q195" i="8"/>
  <c r="P195" i="8"/>
  <c r="N195" i="8"/>
  <c r="M195" i="8"/>
  <c r="L195" i="8"/>
  <c r="K195" i="8"/>
  <c r="J195" i="8"/>
  <c r="I195" i="8"/>
  <c r="H195" i="8"/>
  <c r="G195" i="8"/>
  <c r="F195" i="8"/>
  <c r="E195" i="8"/>
  <c r="D195" i="8"/>
  <c r="O193" i="8"/>
  <c r="O192" i="8"/>
  <c r="O191" i="8"/>
  <c r="O195" i="8" l="1"/>
  <c r="Q182" i="8"/>
  <c r="P182" i="8"/>
  <c r="N182" i="8"/>
  <c r="M182" i="8"/>
  <c r="L182" i="8"/>
  <c r="K182" i="8"/>
  <c r="J182" i="8"/>
  <c r="I182" i="8"/>
  <c r="H182" i="8"/>
  <c r="G182" i="8"/>
  <c r="F182" i="8"/>
  <c r="E182" i="8"/>
  <c r="D182" i="8"/>
  <c r="O180" i="8"/>
  <c r="O179" i="8"/>
  <c r="O178" i="8"/>
  <c r="O182" i="8" l="1"/>
  <c r="Q169" i="8"/>
  <c r="P169" i="8"/>
  <c r="N169" i="8"/>
  <c r="M169" i="8"/>
  <c r="L169" i="8"/>
  <c r="K169" i="8"/>
  <c r="J169" i="8"/>
  <c r="I169" i="8"/>
  <c r="H169" i="8"/>
  <c r="G169" i="8"/>
  <c r="F169" i="8"/>
  <c r="E169" i="8"/>
  <c r="D169" i="8"/>
  <c r="O167" i="8"/>
  <c r="O166" i="8"/>
  <c r="O165" i="8"/>
  <c r="O169" i="8" l="1"/>
  <c r="Q156" i="8"/>
  <c r="P156" i="8"/>
  <c r="N156" i="8"/>
  <c r="M156" i="8"/>
  <c r="L156" i="8"/>
  <c r="K156" i="8"/>
  <c r="J156" i="8"/>
  <c r="I156" i="8"/>
  <c r="H156" i="8"/>
  <c r="G156" i="8"/>
  <c r="F156" i="8"/>
  <c r="E156" i="8"/>
  <c r="D156" i="8"/>
  <c r="O155" i="8"/>
  <c r="O154" i="8"/>
  <c r="O153" i="8"/>
  <c r="O152" i="8"/>
  <c r="O156" i="8" l="1"/>
  <c r="Q143" i="8"/>
  <c r="P143" i="8"/>
  <c r="N143" i="8"/>
  <c r="M143" i="8"/>
  <c r="L143" i="8"/>
  <c r="K143" i="8"/>
  <c r="J143" i="8"/>
  <c r="I143" i="8"/>
  <c r="H143" i="8"/>
  <c r="G143" i="8"/>
  <c r="F143" i="8"/>
  <c r="E143" i="8"/>
  <c r="D143" i="8"/>
  <c r="O142" i="8"/>
  <c r="O141" i="8"/>
  <c r="O140" i="8"/>
  <c r="O139" i="8"/>
  <c r="O138" i="8"/>
  <c r="O143" i="8" l="1"/>
  <c r="Q130" i="8"/>
  <c r="P130" i="8"/>
  <c r="N130" i="8"/>
  <c r="M130" i="8"/>
  <c r="L130" i="8"/>
  <c r="K130" i="8"/>
  <c r="J130" i="8"/>
  <c r="I130" i="8"/>
  <c r="H130" i="8"/>
  <c r="G130" i="8"/>
  <c r="F130" i="8"/>
  <c r="E130" i="8"/>
  <c r="D130" i="8"/>
  <c r="O129" i="8"/>
  <c r="O128" i="8"/>
  <c r="O127" i="8"/>
  <c r="O126" i="8"/>
  <c r="O125" i="8"/>
  <c r="O130" i="8" l="1"/>
  <c r="Q117" i="8"/>
  <c r="P117" i="8"/>
  <c r="N117" i="8"/>
  <c r="M117" i="8"/>
  <c r="L117" i="8"/>
  <c r="K117" i="8"/>
  <c r="J117" i="8"/>
  <c r="I117" i="8"/>
  <c r="H117" i="8"/>
  <c r="G117" i="8"/>
  <c r="F117" i="8"/>
  <c r="E117" i="8"/>
  <c r="D117" i="8"/>
  <c r="O116" i="8"/>
  <c r="O115" i="8"/>
  <c r="O114" i="8"/>
  <c r="O113" i="8"/>
  <c r="O112" i="8"/>
  <c r="O117" i="8" l="1"/>
  <c r="Q104" i="8"/>
  <c r="P104" i="8"/>
  <c r="N104" i="8"/>
  <c r="M104" i="8"/>
  <c r="L104" i="8"/>
  <c r="K104" i="8"/>
  <c r="J104" i="8"/>
  <c r="I104" i="8"/>
  <c r="H104" i="8"/>
  <c r="G104" i="8"/>
  <c r="F104" i="8"/>
  <c r="E104" i="8"/>
  <c r="D104" i="8"/>
  <c r="O103" i="8"/>
  <c r="O102" i="8"/>
  <c r="O101" i="8"/>
  <c r="O100" i="8"/>
  <c r="O99" i="8"/>
  <c r="O104" i="8" l="1"/>
  <c r="Q91" i="8"/>
  <c r="P91" i="8"/>
  <c r="N91" i="8"/>
  <c r="M91" i="8"/>
  <c r="L91" i="8"/>
  <c r="K91" i="8"/>
  <c r="J91" i="8"/>
  <c r="I91" i="8"/>
  <c r="H91" i="8"/>
  <c r="G91" i="8"/>
  <c r="F91" i="8"/>
  <c r="E91" i="8"/>
  <c r="D91" i="8"/>
  <c r="O90" i="8"/>
  <c r="O89" i="8"/>
  <c r="O88" i="8"/>
  <c r="O87" i="8"/>
  <c r="O86" i="8"/>
  <c r="O91" i="8" l="1"/>
  <c r="Q78" i="8"/>
  <c r="P78" i="8"/>
  <c r="N78" i="8"/>
  <c r="M78" i="8"/>
  <c r="L78" i="8"/>
  <c r="K78" i="8"/>
  <c r="J78" i="8"/>
  <c r="I78" i="8"/>
  <c r="H78" i="8"/>
  <c r="G78" i="8"/>
  <c r="F78" i="8"/>
  <c r="E78" i="8"/>
  <c r="D78" i="8"/>
  <c r="O77" i="8"/>
  <c r="O76" i="8"/>
  <c r="O75" i="8"/>
  <c r="O74" i="8"/>
  <c r="O73" i="8"/>
  <c r="O78" i="8" l="1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O64" i="8"/>
  <c r="O63" i="8"/>
  <c r="O62" i="8"/>
  <c r="O61" i="8"/>
  <c r="O60" i="8"/>
  <c r="O65" i="8" l="1"/>
  <c r="Q52" i="8"/>
  <c r="P52" i="8"/>
  <c r="N52" i="8"/>
  <c r="M52" i="8"/>
  <c r="L52" i="8"/>
  <c r="K52" i="8"/>
  <c r="J52" i="8"/>
  <c r="I52" i="8"/>
  <c r="H52" i="8"/>
  <c r="G52" i="8"/>
  <c r="F52" i="8"/>
  <c r="E52" i="8"/>
  <c r="D52" i="8"/>
  <c r="O51" i="8"/>
  <c r="O50" i="8"/>
  <c r="O49" i="8"/>
  <c r="O48" i="8"/>
  <c r="O47" i="8"/>
  <c r="O52" i="8" l="1"/>
  <c r="Q39" i="8"/>
  <c r="P39" i="8"/>
  <c r="N39" i="8"/>
  <c r="M39" i="8"/>
  <c r="L39" i="8"/>
  <c r="K39" i="8"/>
  <c r="J39" i="8"/>
  <c r="I39" i="8"/>
  <c r="H39" i="8"/>
  <c r="G39" i="8"/>
  <c r="F39" i="8"/>
  <c r="E39" i="8"/>
  <c r="D39" i="8"/>
  <c r="O38" i="8"/>
  <c r="O37" i="8"/>
  <c r="O36" i="8"/>
  <c r="O35" i="8"/>
  <c r="O34" i="8"/>
  <c r="O39" i="8" l="1"/>
  <c r="O25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O24" i="8"/>
  <c r="O23" i="8"/>
  <c r="O22" i="8"/>
  <c r="O21" i="8"/>
  <c r="O26" i="8" l="1"/>
  <c r="Q13" i="8"/>
  <c r="P13" i="8"/>
  <c r="N13" i="8"/>
  <c r="M13" i="8"/>
  <c r="L13" i="8"/>
  <c r="K13" i="8"/>
  <c r="J13" i="8"/>
  <c r="I13" i="8"/>
  <c r="H13" i="8"/>
  <c r="G13" i="8"/>
  <c r="F13" i="8"/>
  <c r="E13" i="8"/>
  <c r="D13" i="8"/>
  <c r="O11" i="8"/>
  <c r="O10" i="8"/>
  <c r="O9" i="8"/>
  <c r="O8" i="8"/>
  <c r="O13" i="8" l="1"/>
  <c r="P402" i="7"/>
  <c r="P403" i="7"/>
  <c r="P404" i="7"/>
  <c r="P405" i="7"/>
  <c r="R406" i="7"/>
  <c r="Q406" i="7"/>
  <c r="O406" i="7"/>
  <c r="N406" i="7"/>
  <c r="M406" i="7"/>
  <c r="L406" i="7"/>
  <c r="K406" i="7"/>
  <c r="J406" i="7"/>
  <c r="I406" i="7"/>
  <c r="H406" i="7"/>
  <c r="G406" i="7"/>
  <c r="F406" i="7"/>
  <c r="E406" i="7"/>
  <c r="P401" i="7"/>
  <c r="P406" i="7" l="1"/>
  <c r="P377" i="7"/>
  <c r="R393" i="7" l="1"/>
  <c r="Q393" i="7"/>
  <c r="O393" i="7"/>
  <c r="N393" i="7"/>
  <c r="M393" i="7"/>
  <c r="L393" i="7"/>
  <c r="K393" i="7"/>
  <c r="J393" i="7"/>
  <c r="I393" i="7"/>
  <c r="H393" i="7"/>
  <c r="G393" i="7"/>
  <c r="F393" i="7"/>
  <c r="E393" i="7"/>
  <c r="P392" i="7"/>
  <c r="P391" i="7"/>
  <c r="P389" i="7"/>
  <c r="P388" i="7"/>
  <c r="P393" i="7" l="1"/>
  <c r="R380" i="7"/>
  <c r="Q380" i="7"/>
  <c r="O380" i="7"/>
  <c r="N380" i="7"/>
  <c r="M380" i="7"/>
  <c r="L380" i="7"/>
  <c r="K380" i="7"/>
  <c r="J380" i="7"/>
  <c r="I380" i="7"/>
  <c r="H380" i="7"/>
  <c r="G380" i="7"/>
  <c r="F380" i="7"/>
  <c r="E380" i="7"/>
  <c r="P379" i="7"/>
  <c r="P378" i="7"/>
  <c r="P376" i="7"/>
  <c r="P375" i="7"/>
  <c r="P380" i="7" l="1"/>
  <c r="R367" i="7"/>
  <c r="Q367" i="7"/>
  <c r="O367" i="7"/>
  <c r="N367" i="7"/>
  <c r="M367" i="7"/>
  <c r="L367" i="7"/>
  <c r="K367" i="7"/>
  <c r="J367" i="7"/>
  <c r="I367" i="7"/>
  <c r="H367" i="7"/>
  <c r="G367" i="7"/>
  <c r="F367" i="7"/>
  <c r="E367" i="7"/>
  <c r="P366" i="7"/>
  <c r="P365" i="7"/>
  <c r="P364" i="7"/>
  <c r="P363" i="7"/>
  <c r="P362" i="7"/>
  <c r="P367" i="7" l="1"/>
  <c r="P354" i="7"/>
  <c r="P351" i="7" l="1"/>
  <c r="P352" i="7"/>
  <c r="P353" i="7"/>
  <c r="R355" i="7"/>
  <c r="Q355" i="7"/>
  <c r="O355" i="7"/>
  <c r="N355" i="7"/>
  <c r="M355" i="7"/>
  <c r="L355" i="7"/>
  <c r="K355" i="7"/>
  <c r="J355" i="7"/>
  <c r="I355" i="7"/>
  <c r="H355" i="7"/>
  <c r="G355" i="7"/>
  <c r="F355" i="7"/>
  <c r="E355" i="7"/>
  <c r="P350" i="7"/>
  <c r="P355" i="7" l="1"/>
  <c r="P338" i="7"/>
  <c r="P340" i="7"/>
  <c r="P341" i="7"/>
  <c r="R342" i="7" l="1"/>
  <c r="Q342" i="7"/>
  <c r="O342" i="7"/>
  <c r="N342" i="7"/>
  <c r="M342" i="7"/>
  <c r="L342" i="7"/>
  <c r="K342" i="7"/>
  <c r="J342" i="7"/>
  <c r="I342" i="7"/>
  <c r="H342" i="7"/>
  <c r="G342" i="7"/>
  <c r="F342" i="7"/>
  <c r="E342" i="7"/>
  <c r="P337" i="7"/>
  <c r="P342" i="7" l="1"/>
  <c r="R329" i="7"/>
  <c r="Q329" i="7"/>
  <c r="O329" i="7"/>
  <c r="N329" i="7"/>
  <c r="M329" i="7"/>
  <c r="L329" i="7"/>
  <c r="K329" i="7"/>
  <c r="J329" i="7"/>
  <c r="I329" i="7"/>
  <c r="H329" i="7"/>
  <c r="G329" i="7"/>
  <c r="F329" i="7"/>
  <c r="E329" i="7"/>
  <c r="P328" i="7"/>
  <c r="P327" i="7"/>
  <c r="P326" i="7"/>
  <c r="P325" i="7"/>
  <c r="P324" i="7"/>
  <c r="P329" i="7" l="1"/>
  <c r="R316" i="7"/>
  <c r="Q316" i="7"/>
  <c r="O316" i="7"/>
  <c r="N316" i="7"/>
  <c r="M316" i="7"/>
  <c r="L316" i="7"/>
  <c r="K316" i="7"/>
  <c r="J316" i="7"/>
  <c r="I316" i="7"/>
  <c r="H316" i="7"/>
  <c r="G316" i="7"/>
  <c r="F316" i="7"/>
  <c r="E316" i="7"/>
  <c r="P315" i="7"/>
  <c r="P314" i="7"/>
  <c r="P313" i="7"/>
  <c r="P312" i="7"/>
  <c r="P311" i="7"/>
  <c r="P316" i="7" l="1"/>
  <c r="P276" i="7"/>
  <c r="R303" i="7" l="1"/>
  <c r="Q303" i="7"/>
  <c r="O303" i="7"/>
  <c r="N303" i="7"/>
  <c r="M303" i="7"/>
  <c r="L303" i="7"/>
  <c r="K303" i="7"/>
  <c r="J303" i="7"/>
  <c r="I303" i="7"/>
  <c r="H303" i="7"/>
  <c r="G303" i="7"/>
  <c r="F303" i="7"/>
  <c r="E303" i="7"/>
  <c r="P302" i="7"/>
  <c r="P301" i="7"/>
  <c r="P300" i="7"/>
  <c r="P299" i="7"/>
  <c r="P298" i="7"/>
  <c r="P303" i="7" l="1"/>
  <c r="R290" i="7"/>
  <c r="Q290" i="7"/>
  <c r="O290" i="7"/>
  <c r="N290" i="7"/>
  <c r="M290" i="7"/>
  <c r="L290" i="7"/>
  <c r="K290" i="7"/>
  <c r="J290" i="7"/>
  <c r="I290" i="7"/>
  <c r="H290" i="7"/>
  <c r="G290" i="7"/>
  <c r="F290" i="7"/>
  <c r="E290" i="7"/>
  <c r="P289" i="7"/>
  <c r="P288" i="7"/>
  <c r="P287" i="7"/>
  <c r="P286" i="7"/>
  <c r="P285" i="7"/>
  <c r="P290" i="7" l="1"/>
  <c r="R277" i="7"/>
  <c r="Q277" i="7"/>
  <c r="O277" i="7"/>
  <c r="N277" i="7"/>
  <c r="M277" i="7"/>
  <c r="L277" i="7"/>
  <c r="K277" i="7"/>
  <c r="J277" i="7"/>
  <c r="I277" i="7"/>
  <c r="H277" i="7"/>
  <c r="G277" i="7"/>
  <c r="F277" i="7"/>
  <c r="E277" i="7"/>
  <c r="P275" i="7"/>
  <c r="P274" i="7"/>
  <c r="P273" i="7"/>
  <c r="P272" i="7"/>
  <c r="P277" i="7" l="1"/>
  <c r="R264" i="7"/>
  <c r="Q264" i="7"/>
  <c r="O264" i="7"/>
  <c r="N264" i="7"/>
  <c r="M264" i="7"/>
  <c r="L264" i="7"/>
  <c r="K264" i="7"/>
  <c r="J264" i="7"/>
  <c r="I264" i="7"/>
  <c r="H264" i="7"/>
  <c r="G264" i="7"/>
  <c r="F264" i="7"/>
  <c r="E264" i="7"/>
  <c r="P263" i="7"/>
  <c r="P262" i="7"/>
  <c r="P261" i="7"/>
  <c r="P260" i="7"/>
  <c r="P259" i="7"/>
  <c r="P264" i="7" l="1"/>
  <c r="R251" i="7"/>
  <c r="Q251" i="7"/>
  <c r="O251" i="7"/>
  <c r="N251" i="7"/>
  <c r="M251" i="7"/>
  <c r="L251" i="7"/>
  <c r="K251" i="7"/>
  <c r="J251" i="7"/>
  <c r="I251" i="7"/>
  <c r="H251" i="7"/>
  <c r="G251" i="7"/>
  <c r="F251" i="7"/>
  <c r="E251" i="7"/>
  <c r="P250" i="7"/>
  <c r="P249" i="7"/>
  <c r="P248" i="7"/>
  <c r="P247" i="7"/>
  <c r="P246" i="7"/>
  <c r="P251" i="7" l="1"/>
  <c r="P236" i="7"/>
  <c r="R238" i="7"/>
  <c r="Q238" i="7"/>
  <c r="O238" i="7"/>
  <c r="N238" i="7"/>
  <c r="M238" i="7"/>
  <c r="L238" i="7"/>
  <c r="K238" i="7"/>
  <c r="J238" i="7"/>
  <c r="I238" i="7"/>
  <c r="H238" i="7"/>
  <c r="G238" i="7"/>
  <c r="F238" i="7"/>
  <c r="E238" i="7"/>
  <c r="P237" i="7"/>
  <c r="P235" i="7"/>
  <c r="P234" i="7"/>
  <c r="P233" i="7"/>
  <c r="P238" i="7" l="1"/>
  <c r="R224" i="7"/>
  <c r="Q224" i="7"/>
  <c r="O224" i="7"/>
  <c r="N224" i="7"/>
  <c r="M224" i="7"/>
  <c r="L224" i="7"/>
  <c r="K224" i="7"/>
  <c r="J224" i="7"/>
  <c r="I224" i="7"/>
  <c r="H224" i="7"/>
  <c r="G224" i="7"/>
  <c r="F224" i="7"/>
  <c r="E224" i="7"/>
  <c r="P223" i="7"/>
  <c r="P222" i="7"/>
  <c r="P221" i="7"/>
  <c r="P220" i="7"/>
  <c r="P219" i="7"/>
  <c r="P224" i="7" l="1"/>
  <c r="R211" i="7"/>
  <c r="Q211" i="7"/>
  <c r="O211" i="7"/>
  <c r="N211" i="7"/>
  <c r="M211" i="7"/>
  <c r="L211" i="7"/>
  <c r="K211" i="7"/>
  <c r="J211" i="7"/>
  <c r="I211" i="7"/>
  <c r="H211" i="7"/>
  <c r="G211" i="7"/>
  <c r="F211" i="7"/>
  <c r="E211" i="7"/>
  <c r="P210" i="7"/>
  <c r="P209" i="7"/>
  <c r="P208" i="7"/>
  <c r="P207" i="7"/>
  <c r="P206" i="7"/>
  <c r="P211" i="7" l="1"/>
  <c r="R198" i="7"/>
  <c r="Q198" i="7"/>
  <c r="O198" i="7"/>
  <c r="N198" i="7"/>
  <c r="M198" i="7"/>
  <c r="L198" i="7"/>
  <c r="K198" i="7"/>
  <c r="J198" i="7"/>
  <c r="I198" i="7"/>
  <c r="H198" i="7"/>
  <c r="G198" i="7"/>
  <c r="F198" i="7"/>
  <c r="E198" i="7"/>
  <c r="P197" i="7"/>
  <c r="P196" i="7"/>
  <c r="P195" i="7"/>
  <c r="P194" i="7"/>
  <c r="P193" i="7"/>
  <c r="P198" i="7" l="1"/>
  <c r="R185" i="7" l="1"/>
  <c r="Q185" i="7"/>
  <c r="O185" i="7"/>
  <c r="N185" i="7"/>
  <c r="M185" i="7"/>
  <c r="L185" i="7"/>
  <c r="K185" i="7"/>
  <c r="J185" i="7"/>
  <c r="I185" i="7"/>
  <c r="H185" i="7"/>
  <c r="G185" i="7"/>
  <c r="F185" i="7"/>
  <c r="E185" i="7"/>
  <c r="P184" i="7"/>
  <c r="P183" i="7"/>
  <c r="P182" i="7"/>
  <c r="P181" i="7"/>
  <c r="P180" i="7"/>
  <c r="P185" i="7" l="1"/>
  <c r="R172" i="7"/>
  <c r="Q172" i="7"/>
  <c r="O172" i="7"/>
  <c r="N172" i="7"/>
  <c r="M172" i="7"/>
  <c r="L172" i="7"/>
  <c r="K172" i="7"/>
  <c r="J172" i="7"/>
  <c r="I172" i="7"/>
  <c r="H172" i="7"/>
  <c r="G172" i="7"/>
  <c r="F172" i="7"/>
  <c r="E172" i="7"/>
  <c r="P171" i="7"/>
  <c r="P170" i="7"/>
  <c r="P169" i="7"/>
  <c r="P168" i="7"/>
  <c r="P167" i="7"/>
  <c r="P172" i="7" l="1"/>
  <c r="R159" i="7"/>
  <c r="Q159" i="7"/>
  <c r="O159" i="7"/>
  <c r="N159" i="7"/>
  <c r="M159" i="7"/>
  <c r="L159" i="7"/>
  <c r="K159" i="7"/>
  <c r="J159" i="7"/>
  <c r="I159" i="7"/>
  <c r="H159" i="7"/>
  <c r="G159" i="7"/>
  <c r="F159" i="7"/>
  <c r="E159" i="7"/>
  <c r="P158" i="7"/>
  <c r="P157" i="7"/>
  <c r="P156" i="7"/>
  <c r="P155" i="7"/>
  <c r="P154" i="7"/>
  <c r="P159" i="7" l="1"/>
  <c r="R146" i="7"/>
  <c r="Q146" i="7"/>
  <c r="O146" i="7"/>
  <c r="N146" i="7"/>
  <c r="M146" i="7"/>
  <c r="L146" i="7"/>
  <c r="K146" i="7"/>
  <c r="J146" i="7"/>
  <c r="I146" i="7"/>
  <c r="H146" i="7"/>
  <c r="G146" i="7"/>
  <c r="F146" i="7"/>
  <c r="E146" i="7"/>
  <c r="P145" i="7"/>
  <c r="P144" i="7"/>
  <c r="P143" i="7"/>
  <c r="P142" i="7"/>
  <c r="P141" i="7"/>
  <c r="P146" i="7" l="1"/>
  <c r="P129" i="7"/>
  <c r="P130" i="7"/>
  <c r="P131" i="7"/>
  <c r="P132" i="7"/>
  <c r="P128" i="7"/>
  <c r="R133" i="7"/>
  <c r="Q133" i="7"/>
  <c r="O133" i="7"/>
  <c r="N133" i="7"/>
  <c r="M133" i="7"/>
  <c r="L133" i="7"/>
  <c r="K133" i="7"/>
  <c r="J133" i="7"/>
  <c r="I133" i="7"/>
  <c r="H133" i="7"/>
  <c r="G133" i="7"/>
  <c r="F133" i="7"/>
  <c r="E133" i="7"/>
  <c r="P133" i="7" l="1"/>
  <c r="R120" i="7"/>
  <c r="Q120" i="7"/>
  <c r="O120" i="7"/>
  <c r="N120" i="7"/>
  <c r="M120" i="7"/>
  <c r="L120" i="7"/>
  <c r="K120" i="7"/>
  <c r="J120" i="7"/>
  <c r="I120" i="7"/>
  <c r="H120" i="7"/>
  <c r="G120" i="7"/>
  <c r="F120" i="7"/>
  <c r="E120" i="7"/>
  <c r="P118" i="7"/>
  <c r="P117" i="7"/>
  <c r="P116" i="7"/>
  <c r="P120" i="7" l="1"/>
  <c r="R107" i="7"/>
  <c r="Q107" i="7"/>
  <c r="O107" i="7"/>
  <c r="N107" i="7"/>
  <c r="M107" i="7"/>
  <c r="L107" i="7"/>
  <c r="K107" i="7"/>
  <c r="J107" i="7"/>
  <c r="I107" i="7"/>
  <c r="H107" i="7"/>
  <c r="G107" i="7"/>
  <c r="F107" i="7"/>
  <c r="E107" i="7"/>
  <c r="P105" i="7"/>
  <c r="P104" i="7"/>
  <c r="P103" i="7"/>
  <c r="P107" i="7" l="1"/>
  <c r="R94" i="7"/>
  <c r="Q94" i="7"/>
  <c r="O94" i="7"/>
  <c r="N94" i="7"/>
  <c r="M94" i="7"/>
  <c r="L94" i="7"/>
  <c r="K94" i="7"/>
  <c r="J94" i="7"/>
  <c r="I94" i="7"/>
  <c r="H94" i="7"/>
  <c r="G94" i="7"/>
  <c r="F94" i="7"/>
  <c r="E94" i="7"/>
  <c r="P92" i="7"/>
  <c r="P91" i="7"/>
  <c r="P90" i="7"/>
  <c r="P94" i="7" l="1"/>
  <c r="P76" i="7"/>
  <c r="R80" i="7" l="1"/>
  <c r="Q80" i="7"/>
  <c r="O80" i="7"/>
  <c r="N80" i="7"/>
  <c r="M80" i="7"/>
  <c r="L80" i="7"/>
  <c r="K80" i="7"/>
  <c r="J80" i="7"/>
  <c r="I80" i="7"/>
  <c r="H80" i="7"/>
  <c r="G80" i="7"/>
  <c r="F80" i="7"/>
  <c r="E80" i="7"/>
  <c r="P79" i="7"/>
  <c r="P78" i="7"/>
  <c r="P77" i="7"/>
  <c r="P75" i="7"/>
  <c r="P80" i="7" l="1"/>
  <c r="R67" i="7"/>
  <c r="Q67" i="7"/>
  <c r="O67" i="7"/>
  <c r="N67" i="7"/>
  <c r="M67" i="7"/>
  <c r="L67" i="7"/>
  <c r="K67" i="7"/>
  <c r="J67" i="7"/>
  <c r="I67" i="7"/>
  <c r="H67" i="7"/>
  <c r="G67" i="7"/>
  <c r="F67" i="7"/>
  <c r="E67" i="7"/>
  <c r="P66" i="7"/>
  <c r="P65" i="7"/>
  <c r="P64" i="7"/>
  <c r="P63" i="7"/>
  <c r="P62" i="7"/>
  <c r="P67" i="7" l="1"/>
  <c r="P49" i="7"/>
  <c r="P50" i="7"/>
  <c r="P51" i="7"/>
  <c r="P52" i="7"/>
  <c r="R53" i="7" l="1"/>
  <c r="Q53" i="7"/>
  <c r="O53" i="7"/>
  <c r="N53" i="7"/>
  <c r="M53" i="7"/>
  <c r="L53" i="7"/>
  <c r="K53" i="7"/>
  <c r="J53" i="7"/>
  <c r="I53" i="7"/>
  <c r="H53" i="7"/>
  <c r="G53" i="7"/>
  <c r="F53" i="7"/>
  <c r="E53" i="7"/>
  <c r="P48" i="7"/>
  <c r="P53" i="7" l="1"/>
  <c r="F440" i="6"/>
  <c r="G440" i="6"/>
  <c r="H440" i="6"/>
  <c r="I440" i="6"/>
  <c r="J440" i="6"/>
  <c r="K440" i="6"/>
  <c r="L440" i="6"/>
  <c r="M440" i="6"/>
  <c r="N440" i="6"/>
  <c r="O440" i="6"/>
  <c r="Q440" i="6"/>
  <c r="R440" i="6"/>
  <c r="F439" i="6"/>
  <c r="G439" i="6"/>
  <c r="H439" i="6"/>
  <c r="I439" i="6"/>
  <c r="J439" i="6"/>
  <c r="K439" i="6"/>
  <c r="L439" i="6"/>
  <c r="M439" i="6"/>
  <c r="N439" i="6"/>
  <c r="O439" i="6"/>
  <c r="Q439" i="6"/>
  <c r="R439" i="6"/>
  <c r="F438" i="6"/>
  <c r="G438" i="6"/>
  <c r="H438" i="6"/>
  <c r="I438" i="6"/>
  <c r="J438" i="6"/>
  <c r="K438" i="6"/>
  <c r="L438" i="6"/>
  <c r="M438" i="6"/>
  <c r="N438" i="6"/>
  <c r="O438" i="6"/>
  <c r="Q438" i="6"/>
  <c r="R438" i="6"/>
  <c r="F437" i="6"/>
  <c r="G437" i="6"/>
  <c r="H437" i="6"/>
  <c r="I437" i="6"/>
  <c r="J437" i="6"/>
  <c r="K437" i="6"/>
  <c r="L437" i="6"/>
  <c r="M437" i="6"/>
  <c r="N437" i="6"/>
  <c r="O437" i="6"/>
  <c r="Q437" i="6"/>
  <c r="R437" i="6"/>
  <c r="F436" i="6"/>
  <c r="G436" i="6"/>
  <c r="G441" i="6" s="1"/>
  <c r="H436" i="6"/>
  <c r="H441" i="6" s="1"/>
  <c r="I436" i="6"/>
  <c r="I441" i="6" s="1"/>
  <c r="J436" i="6"/>
  <c r="K436" i="6"/>
  <c r="K441" i="6" s="1"/>
  <c r="L436" i="6"/>
  <c r="L441" i="6" s="1"/>
  <c r="M436" i="6"/>
  <c r="M441" i="6" s="1"/>
  <c r="N436" i="6"/>
  <c r="O436" i="6"/>
  <c r="O441" i="6" s="1"/>
  <c r="Q436" i="6"/>
  <c r="R436" i="6"/>
  <c r="R441" i="6" s="1"/>
  <c r="E437" i="6"/>
  <c r="E438" i="6"/>
  <c r="E439" i="6"/>
  <c r="E440" i="6"/>
  <c r="E436" i="6"/>
  <c r="R433" i="6"/>
  <c r="Q433" i="6"/>
  <c r="O433" i="6"/>
  <c r="N433" i="6"/>
  <c r="M433" i="6"/>
  <c r="L433" i="6"/>
  <c r="K433" i="6"/>
  <c r="J433" i="6"/>
  <c r="I433" i="6"/>
  <c r="H433" i="6"/>
  <c r="G433" i="6"/>
  <c r="F433" i="6"/>
  <c r="E433" i="6"/>
  <c r="P431" i="6"/>
  <c r="P430" i="6"/>
  <c r="P429" i="6"/>
  <c r="P428" i="6"/>
  <c r="R420" i="6"/>
  <c r="Q420" i="6"/>
  <c r="O420" i="6"/>
  <c r="N420" i="6"/>
  <c r="M420" i="6"/>
  <c r="L420" i="6"/>
  <c r="K420" i="6"/>
  <c r="J420" i="6"/>
  <c r="I420" i="6"/>
  <c r="H420" i="6"/>
  <c r="G420" i="6"/>
  <c r="F420" i="6"/>
  <c r="E420" i="6"/>
  <c r="P419" i="6"/>
  <c r="P418" i="6"/>
  <c r="P417" i="6"/>
  <c r="P416" i="6"/>
  <c r="P415" i="6"/>
  <c r="E441" i="6" l="1"/>
  <c r="J441" i="6"/>
  <c r="P420" i="6"/>
  <c r="N441" i="6"/>
  <c r="F441" i="6"/>
  <c r="Q441" i="6"/>
  <c r="P433" i="6"/>
  <c r="R40" i="7" l="1"/>
  <c r="Q40" i="7"/>
  <c r="O40" i="7"/>
  <c r="N40" i="7"/>
  <c r="M40" i="7"/>
  <c r="L40" i="7"/>
  <c r="K40" i="7"/>
  <c r="J40" i="7"/>
  <c r="I40" i="7"/>
  <c r="H40" i="7"/>
  <c r="G40" i="7"/>
  <c r="F40" i="7"/>
  <c r="E40" i="7"/>
  <c r="P38" i="7"/>
  <c r="P37" i="7"/>
  <c r="P36" i="7"/>
  <c r="P35" i="7"/>
  <c r="P40" i="7" l="1"/>
  <c r="R27" i="7"/>
  <c r="Q27" i="7"/>
  <c r="O27" i="7"/>
  <c r="N27" i="7"/>
  <c r="M27" i="7"/>
  <c r="L27" i="7"/>
  <c r="K27" i="7"/>
  <c r="J27" i="7"/>
  <c r="I27" i="7"/>
  <c r="H27" i="7"/>
  <c r="G27" i="7"/>
  <c r="F27" i="7"/>
  <c r="E27" i="7"/>
  <c r="P25" i="7"/>
  <c r="P24" i="7"/>
  <c r="P23" i="7"/>
  <c r="P22" i="7"/>
  <c r="P27" i="7" l="1"/>
  <c r="P10" i="7"/>
  <c r="P11" i="7"/>
  <c r="P12" i="7"/>
  <c r="P13" i="7"/>
  <c r="R14" i="7"/>
  <c r="Q14" i="7"/>
  <c r="O14" i="7"/>
  <c r="N14" i="7"/>
  <c r="M14" i="7"/>
  <c r="L14" i="7"/>
  <c r="K14" i="7"/>
  <c r="J14" i="7"/>
  <c r="I14" i="7"/>
  <c r="H14" i="7"/>
  <c r="G14" i="7"/>
  <c r="F14" i="7"/>
  <c r="E14" i="7"/>
  <c r="P9" i="7"/>
  <c r="P14" i="7" l="1"/>
  <c r="R407" i="6" l="1"/>
  <c r="Q407" i="6"/>
  <c r="O407" i="6"/>
  <c r="N407" i="6"/>
  <c r="M407" i="6"/>
  <c r="L407" i="6"/>
  <c r="K407" i="6"/>
  <c r="J407" i="6"/>
  <c r="I407" i="6"/>
  <c r="H407" i="6"/>
  <c r="G407" i="6"/>
  <c r="F407" i="6"/>
  <c r="E407" i="6"/>
  <c r="P406" i="6"/>
  <c r="P405" i="6"/>
  <c r="P404" i="6"/>
  <c r="P402" i="6"/>
  <c r="P407" i="6" l="1"/>
  <c r="R394" i="6"/>
  <c r="Q394" i="6"/>
  <c r="O394" i="6"/>
  <c r="N394" i="6"/>
  <c r="M394" i="6"/>
  <c r="L394" i="6"/>
  <c r="K394" i="6"/>
  <c r="J394" i="6"/>
  <c r="I394" i="6"/>
  <c r="H394" i="6"/>
  <c r="G394" i="6"/>
  <c r="F394" i="6"/>
  <c r="E394" i="6"/>
  <c r="P393" i="6"/>
  <c r="P392" i="6"/>
  <c r="P391" i="6"/>
  <c r="P390" i="6"/>
  <c r="P389" i="6"/>
  <c r="P394" i="6" l="1"/>
  <c r="P377" i="6"/>
  <c r="P378" i="6"/>
  <c r="P379" i="6"/>
  <c r="P380" i="6"/>
  <c r="R381" i="6"/>
  <c r="Q381" i="6"/>
  <c r="O381" i="6"/>
  <c r="N381" i="6"/>
  <c r="M381" i="6"/>
  <c r="L381" i="6"/>
  <c r="K381" i="6"/>
  <c r="J381" i="6"/>
  <c r="I381" i="6"/>
  <c r="H381" i="6"/>
  <c r="G381" i="6"/>
  <c r="F381" i="6"/>
  <c r="E381" i="6"/>
  <c r="P376" i="6"/>
  <c r="P381" i="6" l="1"/>
  <c r="R368" i="6"/>
  <c r="Q368" i="6"/>
  <c r="O368" i="6"/>
  <c r="N368" i="6"/>
  <c r="M368" i="6"/>
  <c r="L368" i="6"/>
  <c r="K368" i="6"/>
  <c r="J368" i="6"/>
  <c r="I368" i="6"/>
  <c r="H368" i="6"/>
  <c r="G368" i="6"/>
  <c r="F368" i="6"/>
  <c r="E368" i="6"/>
  <c r="P367" i="6"/>
  <c r="P366" i="6"/>
  <c r="P365" i="6"/>
  <c r="P363" i="6"/>
  <c r="P368" i="6" l="1"/>
  <c r="R355" i="6"/>
  <c r="Q355" i="6"/>
  <c r="O355" i="6"/>
  <c r="N355" i="6"/>
  <c r="M355" i="6"/>
  <c r="L355" i="6"/>
  <c r="K355" i="6"/>
  <c r="J355" i="6"/>
  <c r="I355" i="6"/>
  <c r="H355" i="6"/>
  <c r="G355" i="6"/>
  <c r="F355" i="6"/>
  <c r="E355" i="6"/>
  <c r="P354" i="6"/>
  <c r="P440" i="6" s="1"/>
  <c r="P353" i="6"/>
  <c r="P439" i="6" s="1"/>
  <c r="P352" i="6"/>
  <c r="P438" i="6" s="1"/>
  <c r="P351" i="6"/>
  <c r="P437" i="6" s="1"/>
  <c r="P350" i="6"/>
  <c r="P436" i="6" s="1"/>
  <c r="P441" i="6" l="1"/>
  <c r="P355" i="6"/>
  <c r="R342" i="6"/>
  <c r="Q342" i="6"/>
  <c r="O342" i="6"/>
  <c r="N342" i="6"/>
  <c r="M342" i="6"/>
  <c r="L342" i="6"/>
  <c r="K342" i="6"/>
  <c r="J342" i="6"/>
  <c r="I342" i="6"/>
  <c r="H342" i="6"/>
  <c r="G342" i="6"/>
  <c r="F342" i="6"/>
  <c r="E342" i="6"/>
  <c r="P341" i="6"/>
  <c r="P340" i="6"/>
  <c r="P339" i="6"/>
  <c r="P338" i="6"/>
  <c r="P337" i="6"/>
  <c r="P342" i="6" l="1"/>
  <c r="R329" i="6" l="1"/>
  <c r="Q329" i="6"/>
  <c r="O329" i="6"/>
  <c r="N329" i="6"/>
  <c r="M329" i="6"/>
  <c r="L329" i="6"/>
  <c r="K329" i="6"/>
  <c r="J329" i="6"/>
  <c r="I329" i="6"/>
  <c r="H329" i="6"/>
  <c r="G329" i="6"/>
  <c r="F329" i="6"/>
  <c r="E329" i="6"/>
  <c r="P328" i="6"/>
  <c r="P327" i="6"/>
  <c r="P326" i="6"/>
  <c r="P325" i="6"/>
  <c r="P324" i="6"/>
  <c r="P329" i="6" l="1"/>
  <c r="R316" i="6"/>
  <c r="Q316" i="6"/>
  <c r="O316" i="6"/>
  <c r="N316" i="6"/>
  <c r="M316" i="6"/>
  <c r="L316" i="6"/>
  <c r="K316" i="6"/>
  <c r="J316" i="6"/>
  <c r="I316" i="6"/>
  <c r="H316" i="6"/>
  <c r="G316" i="6"/>
  <c r="F316" i="6"/>
  <c r="E316" i="6"/>
  <c r="P315" i="6"/>
  <c r="P314" i="6"/>
  <c r="P313" i="6"/>
  <c r="P312" i="6"/>
  <c r="P311" i="6"/>
  <c r="P316" i="6" l="1"/>
  <c r="R303" i="6"/>
  <c r="Q303" i="6"/>
  <c r="O303" i="6"/>
  <c r="N303" i="6"/>
  <c r="M303" i="6"/>
  <c r="L303" i="6"/>
  <c r="K303" i="6"/>
  <c r="J303" i="6"/>
  <c r="I303" i="6"/>
  <c r="H303" i="6"/>
  <c r="G303" i="6"/>
  <c r="F303" i="6"/>
  <c r="E303" i="6"/>
  <c r="P302" i="6"/>
  <c r="P301" i="6"/>
  <c r="P300" i="6"/>
  <c r="P299" i="6"/>
  <c r="P298" i="6"/>
  <c r="P303" i="6" l="1"/>
  <c r="R290" i="6"/>
  <c r="Q290" i="6"/>
  <c r="O290" i="6"/>
  <c r="N290" i="6"/>
  <c r="M290" i="6"/>
  <c r="L290" i="6"/>
  <c r="K290" i="6"/>
  <c r="J290" i="6"/>
  <c r="I290" i="6"/>
  <c r="H290" i="6"/>
  <c r="G290" i="6"/>
  <c r="F290" i="6"/>
  <c r="E290" i="6"/>
  <c r="P289" i="6"/>
  <c r="P288" i="6"/>
  <c r="P287" i="6"/>
  <c r="P286" i="6"/>
  <c r="P285" i="6"/>
  <c r="P290" i="6" l="1"/>
  <c r="R276" i="6"/>
  <c r="Q276" i="6"/>
  <c r="O276" i="6"/>
  <c r="N276" i="6"/>
  <c r="M276" i="6"/>
  <c r="L276" i="6"/>
  <c r="K276" i="6"/>
  <c r="J276" i="6"/>
  <c r="I276" i="6"/>
  <c r="H276" i="6"/>
  <c r="G276" i="6"/>
  <c r="F276" i="6"/>
  <c r="E276" i="6"/>
  <c r="P275" i="6"/>
  <c r="P274" i="6"/>
  <c r="P273" i="6"/>
  <c r="P272" i="6"/>
  <c r="P271" i="6"/>
  <c r="P276" i="6" l="1"/>
  <c r="R263" i="6"/>
  <c r="Q263" i="6"/>
  <c r="O263" i="6"/>
  <c r="N263" i="6"/>
  <c r="M263" i="6"/>
  <c r="L263" i="6"/>
  <c r="K263" i="6"/>
  <c r="J263" i="6"/>
  <c r="I263" i="6"/>
  <c r="H263" i="6"/>
  <c r="G263" i="6"/>
  <c r="F263" i="6"/>
  <c r="E263" i="6"/>
  <c r="P262" i="6"/>
  <c r="P261" i="6"/>
  <c r="P260" i="6"/>
  <c r="P259" i="6"/>
  <c r="P258" i="6"/>
  <c r="P263" i="6" l="1"/>
  <c r="P246" i="6"/>
  <c r="P247" i="6"/>
  <c r="P248" i="6"/>
  <c r="P249" i="6"/>
  <c r="P245" i="6"/>
  <c r="P233" i="6"/>
  <c r="P234" i="6"/>
  <c r="P235" i="6"/>
  <c r="P236" i="6"/>
  <c r="P232" i="6"/>
  <c r="P220" i="6"/>
  <c r="P221" i="6"/>
  <c r="P222" i="6"/>
  <c r="P223" i="6"/>
  <c r="P219" i="6"/>
  <c r="P207" i="6"/>
  <c r="P208" i="6"/>
  <c r="P209" i="6"/>
  <c r="P210" i="6"/>
  <c r="P206" i="6"/>
  <c r="P194" i="6"/>
  <c r="P195" i="6"/>
  <c r="P196" i="6"/>
  <c r="P197" i="6"/>
  <c r="P193" i="6"/>
  <c r="P181" i="6"/>
  <c r="P182" i="6"/>
  <c r="P183" i="6"/>
  <c r="P184" i="6"/>
  <c r="P180" i="6"/>
  <c r="P168" i="6"/>
  <c r="P169" i="6"/>
  <c r="P170" i="6"/>
  <c r="P171" i="6"/>
  <c r="P167" i="6"/>
  <c r="R250" i="6" l="1"/>
  <c r="Q250" i="6"/>
  <c r="O250" i="6"/>
  <c r="N250" i="6"/>
  <c r="M250" i="6"/>
  <c r="L250" i="6"/>
  <c r="K250" i="6"/>
  <c r="J250" i="6"/>
  <c r="I250" i="6"/>
  <c r="H250" i="6"/>
  <c r="G250" i="6"/>
  <c r="F250" i="6"/>
  <c r="E250" i="6"/>
  <c r="P250" i="6" l="1"/>
  <c r="R237" i="6"/>
  <c r="Q237" i="6"/>
  <c r="O237" i="6"/>
  <c r="N237" i="6"/>
  <c r="M237" i="6"/>
  <c r="L237" i="6"/>
  <c r="K237" i="6"/>
  <c r="J237" i="6"/>
  <c r="I237" i="6"/>
  <c r="H237" i="6"/>
  <c r="G237" i="6"/>
  <c r="F237" i="6"/>
  <c r="E237" i="6"/>
  <c r="P237" i="6" l="1"/>
  <c r="R224" i="6"/>
  <c r="Q224" i="6"/>
  <c r="O224" i="6"/>
  <c r="N224" i="6"/>
  <c r="M224" i="6"/>
  <c r="L224" i="6"/>
  <c r="K224" i="6"/>
  <c r="J224" i="6"/>
  <c r="I224" i="6"/>
  <c r="H224" i="6"/>
  <c r="G224" i="6"/>
  <c r="F224" i="6"/>
  <c r="E224" i="6"/>
  <c r="P224" i="6" l="1"/>
  <c r="R211" i="6"/>
  <c r="Q211" i="6"/>
  <c r="O211" i="6"/>
  <c r="N211" i="6"/>
  <c r="M211" i="6"/>
  <c r="L211" i="6"/>
  <c r="K211" i="6"/>
  <c r="J211" i="6"/>
  <c r="I211" i="6"/>
  <c r="H211" i="6"/>
  <c r="G211" i="6"/>
  <c r="F211" i="6"/>
  <c r="E211" i="6"/>
  <c r="P211" i="6" l="1"/>
  <c r="R198" i="6"/>
  <c r="Q198" i="6"/>
  <c r="O198" i="6"/>
  <c r="N198" i="6"/>
  <c r="M198" i="6"/>
  <c r="L198" i="6"/>
  <c r="K198" i="6"/>
  <c r="J198" i="6"/>
  <c r="I198" i="6"/>
  <c r="H198" i="6"/>
  <c r="G198" i="6"/>
  <c r="F198" i="6"/>
  <c r="E198" i="6"/>
  <c r="P198" i="6" l="1"/>
  <c r="R185" i="6"/>
  <c r="Q185" i="6"/>
  <c r="O185" i="6"/>
  <c r="N185" i="6"/>
  <c r="M185" i="6"/>
  <c r="L185" i="6"/>
  <c r="K185" i="6"/>
  <c r="J185" i="6"/>
  <c r="I185" i="6"/>
  <c r="H185" i="6"/>
  <c r="G185" i="6"/>
  <c r="F185" i="6"/>
  <c r="E185" i="6"/>
  <c r="P185" i="6" l="1"/>
  <c r="R172" i="6"/>
  <c r="Q172" i="6"/>
  <c r="O172" i="6"/>
  <c r="N172" i="6"/>
  <c r="M172" i="6"/>
  <c r="L172" i="6"/>
  <c r="K172" i="6"/>
  <c r="J172" i="6"/>
  <c r="I172" i="6"/>
  <c r="H172" i="6"/>
  <c r="G172" i="6"/>
  <c r="F172" i="6"/>
  <c r="E172" i="6"/>
  <c r="P172" i="6" l="1"/>
  <c r="P144" i="6"/>
  <c r="P145" i="6"/>
  <c r="R159" i="6" l="1"/>
  <c r="Q159" i="6"/>
  <c r="O159" i="6"/>
  <c r="N159" i="6"/>
  <c r="M159" i="6"/>
  <c r="L159" i="6"/>
  <c r="K159" i="6"/>
  <c r="J159" i="6"/>
  <c r="I159" i="6"/>
  <c r="H159" i="6"/>
  <c r="G159" i="6"/>
  <c r="F159" i="6"/>
  <c r="E159" i="6"/>
  <c r="P157" i="6"/>
  <c r="P156" i="6"/>
  <c r="P155" i="6"/>
  <c r="P154" i="6"/>
  <c r="P159" i="6" l="1"/>
  <c r="R146" i="6"/>
  <c r="Q146" i="6"/>
  <c r="O146" i="6"/>
  <c r="N146" i="6"/>
  <c r="M146" i="6"/>
  <c r="L146" i="6"/>
  <c r="K146" i="6"/>
  <c r="J146" i="6"/>
  <c r="I146" i="6"/>
  <c r="H146" i="6"/>
  <c r="G146" i="6"/>
  <c r="F146" i="6"/>
  <c r="E146" i="6"/>
  <c r="P143" i="6"/>
  <c r="P142" i="6"/>
  <c r="P141" i="6"/>
  <c r="P146" i="6" l="1"/>
  <c r="R133" i="6"/>
  <c r="Q133" i="6"/>
  <c r="O133" i="6"/>
  <c r="N133" i="6"/>
  <c r="M133" i="6"/>
  <c r="L133" i="6"/>
  <c r="K133" i="6"/>
  <c r="J133" i="6"/>
  <c r="I133" i="6"/>
  <c r="H133" i="6"/>
  <c r="G133" i="6"/>
  <c r="F133" i="6"/>
  <c r="E133" i="6"/>
  <c r="P131" i="6"/>
  <c r="P130" i="6"/>
  <c r="P129" i="6"/>
  <c r="P128" i="6"/>
  <c r="P133" i="6" l="1"/>
  <c r="R120" i="6"/>
  <c r="Q120" i="6"/>
  <c r="O120" i="6"/>
  <c r="N120" i="6"/>
  <c r="M120" i="6"/>
  <c r="L120" i="6"/>
  <c r="K120" i="6"/>
  <c r="J120" i="6"/>
  <c r="I120" i="6"/>
  <c r="H120" i="6"/>
  <c r="G120" i="6"/>
  <c r="F120" i="6"/>
  <c r="E120" i="6"/>
  <c r="P119" i="6"/>
  <c r="P118" i="6"/>
  <c r="P117" i="6"/>
  <c r="P116" i="6"/>
  <c r="P115" i="6"/>
  <c r="P120" i="6" l="1"/>
  <c r="R106" i="6"/>
  <c r="Q106" i="6"/>
  <c r="O106" i="6"/>
  <c r="N106" i="6"/>
  <c r="M106" i="6"/>
  <c r="L106" i="6"/>
  <c r="K106" i="6"/>
  <c r="J106" i="6"/>
  <c r="I106" i="6"/>
  <c r="H106" i="6"/>
  <c r="G106" i="6"/>
  <c r="F106" i="6"/>
  <c r="E106" i="6"/>
  <c r="P105" i="6"/>
  <c r="P104" i="6"/>
  <c r="P103" i="6"/>
  <c r="P102" i="6"/>
  <c r="P101" i="6"/>
  <c r="P106" i="6" l="1"/>
  <c r="P88" i="6"/>
  <c r="P89" i="6"/>
  <c r="P90" i="6"/>
  <c r="P91" i="6"/>
  <c r="P92" i="6"/>
  <c r="R93" i="6"/>
  <c r="Q93" i="6"/>
  <c r="O93" i="6"/>
  <c r="N93" i="6"/>
  <c r="M93" i="6"/>
  <c r="L93" i="6"/>
  <c r="K93" i="6"/>
  <c r="J93" i="6"/>
  <c r="I93" i="6"/>
  <c r="H93" i="6"/>
  <c r="G93" i="6"/>
  <c r="F93" i="6"/>
  <c r="E93" i="6"/>
  <c r="P93" i="6" l="1"/>
  <c r="R80" i="6"/>
  <c r="Q80" i="6"/>
  <c r="O80" i="6"/>
  <c r="N80" i="6"/>
  <c r="M80" i="6"/>
  <c r="L80" i="6"/>
  <c r="K80" i="6"/>
  <c r="J80" i="6"/>
  <c r="I80" i="6"/>
  <c r="H80" i="6"/>
  <c r="G80" i="6"/>
  <c r="F80" i="6"/>
  <c r="E80" i="6"/>
  <c r="P79" i="6"/>
  <c r="P78" i="6"/>
  <c r="P77" i="6"/>
  <c r="P76" i="6"/>
  <c r="P75" i="6"/>
  <c r="P80" i="6" l="1"/>
  <c r="R67" i="6"/>
  <c r="Q67" i="6"/>
  <c r="O67" i="6"/>
  <c r="N67" i="6"/>
  <c r="M67" i="6"/>
  <c r="L67" i="6"/>
  <c r="K67" i="6"/>
  <c r="J67" i="6"/>
  <c r="I67" i="6"/>
  <c r="H67" i="6"/>
  <c r="G67" i="6"/>
  <c r="F67" i="6"/>
  <c r="E67" i="6"/>
  <c r="P66" i="6"/>
  <c r="P65" i="6"/>
  <c r="P64" i="6"/>
  <c r="P63" i="6"/>
  <c r="P62" i="6"/>
  <c r="P67" i="6" l="1"/>
  <c r="R54" i="6"/>
  <c r="Q54" i="6"/>
  <c r="O54" i="6"/>
  <c r="N54" i="6"/>
  <c r="M54" i="6"/>
  <c r="L54" i="6"/>
  <c r="K54" i="6"/>
  <c r="J54" i="6"/>
  <c r="I54" i="6"/>
  <c r="H54" i="6"/>
  <c r="G54" i="6"/>
  <c r="F54" i="6"/>
  <c r="E54" i="6"/>
  <c r="P53" i="6"/>
  <c r="P52" i="6"/>
  <c r="P51" i="6"/>
  <c r="P50" i="6"/>
  <c r="P49" i="6"/>
  <c r="P54" i="6" l="1"/>
  <c r="R41" i="6" l="1"/>
  <c r="Q41" i="6"/>
  <c r="O41" i="6"/>
  <c r="N41" i="6"/>
  <c r="M41" i="6"/>
  <c r="L41" i="6"/>
  <c r="K41" i="6"/>
  <c r="J41" i="6"/>
  <c r="I41" i="6"/>
  <c r="H41" i="6"/>
  <c r="G41" i="6"/>
  <c r="F41" i="6"/>
  <c r="E41" i="6"/>
  <c r="P40" i="6"/>
  <c r="P39" i="6"/>
  <c r="P38" i="6"/>
  <c r="P37" i="6"/>
  <c r="P36" i="6"/>
  <c r="P41" i="6" l="1"/>
  <c r="R28" i="6"/>
  <c r="Q28" i="6"/>
  <c r="O28" i="6"/>
  <c r="N28" i="6"/>
  <c r="M28" i="6"/>
  <c r="L28" i="6"/>
  <c r="K28" i="6"/>
  <c r="J28" i="6"/>
  <c r="I28" i="6"/>
  <c r="H28" i="6"/>
  <c r="G28" i="6"/>
  <c r="F28" i="6"/>
  <c r="E28" i="6"/>
  <c r="P27" i="6"/>
  <c r="P26" i="6"/>
  <c r="P25" i="6"/>
  <c r="P24" i="6"/>
  <c r="P23" i="6"/>
  <c r="P28" i="6" l="1"/>
  <c r="R14" i="6"/>
  <c r="Q14" i="6"/>
  <c r="O14" i="6"/>
  <c r="N14" i="6"/>
  <c r="M14" i="6"/>
  <c r="L14" i="6"/>
  <c r="K14" i="6"/>
  <c r="J14" i="6"/>
  <c r="I14" i="6"/>
  <c r="H14" i="6"/>
  <c r="G14" i="6"/>
  <c r="F14" i="6"/>
  <c r="E14" i="6"/>
  <c r="P13" i="6"/>
  <c r="P12" i="6"/>
  <c r="P11" i="6"/>
  <c r="P10" i="6"/>
  <c r="P9" i="6"/>
  <c r="P14" i="6" l="1"/>
  <c r="R387" i="5"/>
  <c r="Q387" i="5"/>
  <c r="O387" i="5"/>
  <c r="N387" i="5"/>
  <c r="M387" i="5"/>
  <c r="L387" i="5"/>
  <c r="K387" i="5"/>
  <c r="J387" i="5"/>
  <c r="I387" i="5"/>
  <c r="H387" i="5"/>
  <c r="G387" i="5"/>
  <c r="F387" i="5"/>
  <c r="E387" i="5"/>
  <c r="P386" i="5"/>
  <c r="P385" i="5"/>
  <c r="P384" i="5"/>
  <c r="P383" i="5"/>
  <c r="P382" i="5"/>
  <c r="P387" i="5" l="1"/>
  <c r="R374" i="5"/>
  <c r="Q374" i="5"/>
  <c r="O374" i="5"/>
  <c r="N374" i="5"/>
  <c r="M374" i="5"/>
  <c r="L374" i="5"/>
  <c r="K374" i="5"/>
  <c r="J374" i="5"/>
  <c r="I374" i="5"/>
  <c r="H374" i="5"/>
  <c r="G374" i="5"/>
  <c r="F374" i="5"/>
  <c r="E374" i="5"/>
  <c r="P373" i="5"/>
  <c r="P372" i="5"/>
  <c r="P371" i="5"/>
  <c r="P370" i="5"/>
  <c r="P369" i="5"/>
  <c r="P374" i="5" l="1"/>
  <c r="R360" i="5"/>
  <c r="Q360" i="5"/>
  <c r="O360" i="5"/>
  <c r="N360" i="5"/>
  <c r="M360" i="5"/>
  <c r="L360" i="5"/>
  <c r="K360" i="5"/>
  <c r="J360" i="5"/>
  <c r="I360" i="5"/>
  <c r="H360" i="5"/>
  <c r="G360" i="5"/>
  <c r="F360" i="5"/>
  <c r="E360" i="5"/>
  <c r="P359" i="5"/>
  <c r="P358" i="5"/>
  <c r="P357" i="5"/>
  <c r="P356" i="5"/>
  <c r="P355" i="5"/>
  <c r="P360" i="5" l="1"/>
  <c r="R347" i="5"/>
  <c r="Q347" i="5"/>
  <c r="O347" i="5"/>
  <c r="N347" i="5"/>
  <c r="M347" i="5"/>
  <c r="L347" i="5"/>
  <c r="K347" i="5"/>
  <c r="J347" i="5"/>
  <c r="I347" i="5"/>
  <c r="H347" i="5"/>
  <c r="G347" i="5"/>
  <c r="F347" i="5"/>
  <c r="E347" i="5"/>
  <c r="P346" i="5"/>
  <c r="P345" i="5"/>
  <c r="P344" i="5"/>
  <c r="P343" i="5"/>
  <c r="P342" i="5"/>
  <c r="P347" i="5" l="1"/>
  <c r="R334" i="5"/>
  <c r="Q334" i="5"/>
  <c r="O334" i="5"/>
  <c r="N334" i="5"/>
  <c r="M334" i="5"/>
  <c r="L334" i="5"/>
  <c r="K334" i="5"/>
  <c r="J334" i="5"/>
  <c r="I334" i="5"/>
  <c r="H334" i="5"/>
  <c r="G334" i="5"/>
  <c r="F334" i="5"/>
  <c r="E334" i="5"/>
  <c r="P333" i="5"/>
  <c r="P332" i="5"/>
  <c r="P331" i="5"/>
  <c r="P330" i="5"/>
  <c r="P329" i="5"/>
  <c r="P334" i="5" l="1"/>
  <c r="R321" i="5"/>
  <c r="Q321" i="5"/>
  <c r="O321" i="5"/>
  <c r="N321" i="5"/>
  <c r="M321" i="5"/>
  <c r="L321" i="5"/>
  <c r="K321" i="5"/>
  <c r="J321" i="5"/>
  <c r="I321" i="5"/>
  <c r="H321" i="5"/>
  <c r="G321" i="5"/>
  <c r="F321" i="5"/>
  <c r="E321" i="5"/>
  <c r="P320" i="5"/>
  <c r="P319" i="5"/>
  <c r="P318" i="5"/>
  <c r="P317" i="5"/>
  <c r="P316" i="5"/>
  <c r="P321" i="5" l="1"/>
  <c r="R307" i="5"/>
  <c r="Q307" i="5"/>
  <c r="O307" i="5"/>
  <c r="N307" i="5"/>
  <c r="M307" i="5"/>
  <c r="L307" i="5"/>
  <c r="K307" i="5"/>
  <c r="J307" i="5"/>
  <c r="I307" i="5"/>
  <c r="H307" i="5"/>
  <c r="G307" i="5"/>
  <c r="F307" i="5"/>
  <c r="E307" i="5"/>
  <c r="P306" i="5"/>
  <c r="P305" i="5"/>
  <c r="P304" i="5"/>
  <c r="P303" i="5"/>
  <c r="P302" i="5"/>
  <c r="P307" i="5" l="1"/>
  <c r="R294" i="5"/>
  <c r="Q294" i="5"/>
  <c r="O294" i="5"/>
  <c r="N294" i="5"/>
  <c r="M294" i="5"/>
  <c r="L294" i="5"/>
  <c r="K294" i="5"/>
  <c r="J294" i="5"/>
  <c r="I294" i="5"/>
  <c r="H294" i="5"/>
  <c r="G294" i="5"/>
  <c r="F294" i="5"/>
  <c r="E294" i="5"/>
  <c r="P293" i="5"/>
  <c r="P292" i="5"/>
  <c r="P291" i="5"/>
  <c r="P290" i="5"/>
  <c r="P289" i="5"/>
  <c r="P294" i="5" l="1"/>
  <c r="R281" i="5"/>
  <c r="Q281" i="5"/>
  <c r="O281" i="5"/>
  <c r="N281" i="5"/>
  <c r="M281" i="5"/>
  <c r="L281" i="5"/>
  <c r="K281" i="5"/>
  <c r="J281" i="5"/>
  <c r="I281" i="5"/>
  <c r="H281" i="5"/>
  <c r="G281" i="5"/>
  <c r="F281" i="5"/>
  <c r="E281" i="5"/>
  <c r="P280" i="5"/>
  <c r="P279" i="5"/>
  <c r="P278" i="5"/>
  <c r="P277" i="5"/>
  <c r="P276" i="5"/>
  <c r="P281" i="5" l="1"/>
  <c r="F268" i="5"/>
  <c r="F255" i="5"/>
  <c r="R268" i="5" l="1"/>
  <c r="Q268" i="5"/>
  <c r="O268" i="5"/>
  <c r="N268" i="5"/>
  <c r="M268" i="5"/>
  <c r="L268" i="5"/>
  <c r="K268" i="5"/>
  <c r="J268" i="5"/>
  <c r="I268" i="5"/>
  <c r="H268" i="5"/>
  <c r="G268" i="5"/>
  <c r="E268" i="5"/>
  <c r="P267" i="5"/>
  <c r="P266" i="5"/>
  <c r="P265" i="5"/>
  <c r="P264" i="5"/>
  <c r="P263" i="5"/>
  <c r="R255" i="5"/>
  <c r="Q255" i="5"/>
  <c r="O255" i="5"/>
  <c r="N255" i="5"/>
  <c r="M255" i="5"/>
  <c r="L255" i="5"/>
  <c r="K255" i="5"/>
  <c r="J255" i="5"/>
  <c r="I255" i="5"/>
  <c r="H255" i="5"/>
  <c r="G255" i="5"/>
  <c r="E255" i="5"/>
  <c r="P254" i="5"/>
  <c r="P253" i="5"/>
  <c r="P252" i="5"/>
  <c r="P251" i="5"/>
  <c r="P250" i="5"/>
  <c r="P255" i="5" l="1"/>
  <c r="P268" i="5"/>
  <c r="F242" i="5" l="1"/>
  <c r="G242" i="5"/>
  <c r="H242" i="5"/>
  <c r="I242" i="5"/>
  <c r="J242" i="5"/>
  <c r="K242" i="5"/>
  <c r="L242" i="5"/>
  <c r="M242" i="5"/>
  <c r="N242" i="5"/>
  <c r="O242" i="5"/>
  <c r="Q242" i="5"/>
  <c r="R242" i="5"/>
  <c r="P238" i="5"/>
  <c r="P239" i="5"/>
  <c r="P240" i="5"/>
  <c r="P241" i="5"/>
  <c r="P237" i="5"/>
  <c r="P242" i="5" l="1"/>
  <c r="E242" i="5"/>
  <c r="F228" i="5" l="1"/>
  <c r="G228" i="5"/>
  <c r="H228" i="5"/>
  <c r="I228" i="5"/>
  <c r="J228" i="5"/>
  <c r="K228" i="5"/>
  <c r="L228" i="5"/>
  <c r="M228" i="5"/>
  <c r="N228" i="5"/>
  <c r="O228" i="5"/>
  <c r="Q228" i="5"/>
  <c r="R228" i="5"/>
  <c r="P224" i="5"/>
  <c r="P225" i="5"/>
  <c r="P226" i="5"/>
  <c r="P227" i="5"/>
  <c r="P223" i="5"/>
  <c r="P228" i="5" l="1"/>
  <c r="E228" i="5"/>
  <c r="F130" i="5" l="1"/>
  <c r="G130" i="5"/>
  <c r="H130" i="5"/>
  <c r="I130" i="5"/>
  <c r="J130" i="5"/>
  <c r="K130" i="5"/>
  <c r="L130" i="5"/>
  <c r="M130" i="5"/>
  <c r="N130" i="5"/>
  <c r="O130" i="5"/>
  <c r="Q130" i="5"/>
  <c r="R130" i="5"/>
  <c r="F116" i="5"/>
  <c r="G116" i="5"/>
  <c r="H116" i="5"/>
  <c r="I116" i="5"/>
  <c r="J116" i="5"/>
  <c r="K116" i="5"/>
  <c r="L116" i="5"/>
  <c r="M116" i="5"/>
  <c r="N116" i="5"/>
  <c r="O116" i="5"/>
  <c r="Q116" i="5"/>
  <c r="R116" i="5"/>
  <c r="F102" i="5"/>
  <c r="G102" i="5"/>
  <c r="H102" i="5"/>
  <c r="I102" i="5"/>
  <c r="J102" i="5"/>
  <c r="K102" i="5"/>
  <c r="L102" i="5"/>
  <c r="M102" i="5"/>
  <c r="N102" i="5"/>
  <c r="O102" i="5"/>
  <c r="Q102" i="5"/>
  <c r="R102" i="5"/>
  <c r="F87" i="5"/>
  <c r="G87" i="5"/>
  <c r="H87" i="5"/>
  <c r="I87" i="5"/>
  <c r="J87" i="5"/>
  <c r="K87" i="5"/>
  <c r="L87" i="5"/>
  <c r="M87" i="5"/>
  <c r="N87" i="5"/>
  <c r="O87" i="5"/>
  <c r="Q87" i="5"/>
  <c r="R87" i="5"/>
  <c r="F71" i="5"/>
  <c r="G71" i="5"/>
  <c r="H71" i="5"/>
  <c r="I71" i="5"/>
  <c r="J71" i="5"/>
  <c r="K71" i="5"/>
  <c r="L71" i="5"/>
  <c r="M71" i="5"/>
  <c r="N71" i="5"/>
  <c r="O71" i="5"/>
  <c r="Q71" i="5"/>
  <c r="R71" i="5"/>
  <c r="F57" i="5"/>
  <c r="G57" i="5"/>
  <c r="H57" i="5"/>
  <c r="I57" i="5"/>
  <c r="J57" i="5"/>
  <c r="K57" i="5"/>
  <c r="L57" i="5"/>
  <c r="M57" i="5"/>
  <c r="N57" i="5"/>
  <c r="O57" i="5"/>
  <c r="Q57" i="5"/>
  <c r="R57" i="5"/>
  <c r="F43" i="5"/>
  <c r="G43" i="5"/>
  <c r="H43" i="5"/>
  <c r="I43" i="5"/>
  <c r="J43" i="5"/>
  <c r="K43" i="5"/>
  <c r="L43" i="5"/>
  <c r="M43" i="5"/>
  <c r="N43" i="5"/>
  <c r="O43" i="5"/>
  <c r="Q43" i="5"/>
  <c r="R43" i="5"/>
  <c r="F28" i="5"/>
  <c r="G28" i="5"/>
  <c r="H28" i="5"/>
  <c r="I28" i="5"/>
  <c r="J28" i="5"/>
  <c r="K28" i="5"/>
  <c r="L28" i="5"/>
  <c r="M28" i="5"/>
  <c r="N28" i="5"/>
  <c r="O28" i="5"/>
  <c r="Q28" i="5"/>
  <c r="R28" i="5"/>
  <c r="F13" i="5"/>
  <c r="G13" i="5"/>
  <c r="H13" i="5"/>
  <c r="I13" i="5"/>
  <c r="J13" i="5"/>
  <c r="K13" i="5"/>
  <c r="L13" i="5"/>
  <c r="M13" i="5"/>
  <c r="N13" i="5"/>
  <c r="O13" i="5"/>
  <c r="Q13" i="5"/>
  <c r="R13" i="5"/>
  <c r="F144" i="5" l="1"/>
  <c r="G144" i="5"/>
  <c r="H144" i="5"/>
  <c r="I144" i="5"/>
  <c r="J144" i="5"/>
  <c r="K144" i="5"/>
  <c r="L144" i="5"/>
  <c r="M144" i="5"/>
  <c r="N144" i="5"/>
  <c r="O144" i="5"/>
  <c r="Q144" i="5"/>
  <c r="R144" i="5"/>
  <c r="F158" i="5"/>
  <c r="G158" i="5"/>
  <c r="H158" i="5"/>
  <c r="I158" i="5"/>
  <c r="J158" i="5"/>
  <c r="K158" i="5"/>
  <c r="L158" i="5"/>
  <c r="M158" i="5"/>
  <c r="N158" i="5"/>
  <c r="O158" i="5"/>
  <c r="Q158" i="5"/>
  <c r="R158" i="5"/>
  <c r="F172" i="5"/>
  <c r="G172" i="5"/>
  <c r="H172" i="5"/>
  <c r="I172" i="5"/>
  <c r="J172" i="5"/>
  <c r="K172" i="5"/>
  <c r="L172" i="5"/>
  <c r="M172" i="5"/>
  <c r="N172" i="5"/>
  <c r="O172" i="5"/>
  <c r="Q172" i="5"/>
  <c r="R172" i="5"/>
  <c r="F186" i="5"/>
  <c r="G186" i="5"/>
  <c r="H186" i="5"/>
  <c r="I186" i="5"/>
  <c r="J186" i="5"/>
  <c r="K186" i="5"/>
  <c r="L186" i="5"/>
  <c r="M186" i="5"/>
  <c r="N186" i="5"/>
  <c r="O186" i="5"/>
  <c r="Q186" i="5"/>
  <c r="R186" i="5"/>
  <c r="R200" i="5"/>
  <c r="Q200" i="5"/>
  <c r="O200" i="5"/>
  <c r="N200" i="5"/>
  <c r="M200" i="5"/>
  <c r="L200" i="5"/>
  <c r="K200" i="5"/>
  <c r="J200" i="5"/>
  <c r="I200" i="5"/>
  <c r="H200" i="5"/>
  <c r="G200" i="5"/>
  <c r="F200" i="5"/>
  <c r="R214" i="5"/>
  <c r="Q214" i="5"/>
  <c r="O214" i="5"/>
  <c r="O390" i="5" s="1"/>
  <c r="N214" i="5"/>
  <c r="M214" i="5"/>
  <c r="L214" i="5"/>
  <c r="K214" i="5"/>
  <c r="K390" i="5" s="1"/>
  <c r="J214" i="5"/>
  <c r="I214" i="5"/>
  <c r="H214" i="5"/>
  <c r="G214" i="5"/>
  <c r="G390" i="5" s="1"/>
  <c r="F214" i="5"/>
  <c r="F390" i="5" l="1"/>
  <c r="J390" i="5"/>
  <c r="N390" i="5"/>
  <c r="H390" i="5"/>
  <c r="L390" i="5"/>
  <c r="Q390" i="5"/>
  <c r="I390" i="5"/>
  <c r="M390" i="5"/>
  <c r="R390" i="5"/>
  <c r="P210" i="5"/>
  <c r="P211" i="5"/>
  <c r="P212" i="5"/>
  <c r="P213" i="5"/>
  <c r="P209" i="5"/>
  <c r="P214" i="5" l="1"/>
  <c r="E214" i="5"/>
  <c r="P196" i="5" l="1"/>
  <c r="P197" i="5"/>
  <c r="P198" i="5"/>
  <c r="P199" i="5"/>
  <c r="P195" i="5"/>
  <c r="P200" i="5" l="1"/>
  <c r="E200" i="5"/>
  <c r="P182" i="5" l="1"/>
  <c r="P183" i="5"/>
  <c r="P184" i="5"/>
  <c r="P185" i="5"/>
  <c r="P181" i="5"/>
  <c r="P186" i="5" l="1"/>
  <c r="E186" i="5"/>
  <c r="P168" i="5" l="1"/>
  <c r="P169" i="5"/>
  <c r="P170" i="5"/>
  <c r="P171" i="5"/>
  <c r="P167" i="5"/>
  <c r="P154" i="5"/>
  <c r="P155" i="5"/>
  <c r="P156" i="5"/>
  <c r="P157" i="5"/>
  <c r="P153" i="5"/>
  <c r="P172" i="5" l="1"/>
  <c r="P158" i="5"/>
  <c r="P140" i="5"/>
  <c r="P141" i="5"/>
  <c r="P142" i="5"/>
  <c r="P143" i="5"/>
  <c r="P139" i="5"/>
  <c r="P144" i="5" l="1"/>
  <c r="E172" i="5"/>
  <c r="E158" i="5"/>
  <c r="E144" i="5"/>
  <c r="P127" i="5" l="1"/>
  <c r="P128" i="5"/>
  <c r="P129" i="5"/>
  <c r="P125" i="5"/>
  <c r="P130" i="5" l="1"/>
  <c r="E130" i="5"/>
  <c r="P114" i="5" l="1"/>
  <c r="P115" i="5"/>
  <c r="P111" i="5"/>
  <c r="P116" i="5" l="1"/>
  <c r="E116" i="5"/>
  <c r="P100" i="5" l="1"/>
  <c r="P98" i="5"/>
  <c r="P99" i="5"/>
  <c r="P101" i="5"/>
  <c r="P97" i="5"/>
  <c r="P102" i="5" l="1"/>
  <c r="E102" i="5"/>
  <c r="E87" i="5" l="1"/>
  <c r="P86" i="5"/>
  <c r="P85" i="5"/>
  <c r="P84" i="5"/>
  <c r="P83" i="5"/>
  <c r="P82" i="5"/>
  <c r="P87" i="5" l="1"/>
  <c r="P109" i="4"/>
  <c r="E71" i="5" l="1"/>
  <c r="P70" i="5"/>
  <c r="P69" i="5"/>
  <c r="P68" i="5"/>
  <c r="P67" i="5"/>
  <c r="P66" i="5"/>
  <c r="E57" i="5"/>
  <c r="P56" i="5"/>
  <c r="P55" i="5"/>
  <c r="P54" i="5"/>
  <c r="P53" i="5"/>
  <c r="P52" i="5"/>
  <c r="E43" i="5"/>
  <c r="P42" i="5"/>
  <c r="P40" i="5"/>
  <c r="P39" i="5"/>
  <c r="P38" i="5"/>
  <c r="P57" i="5" l="1"/>
  <c r="P71" i="5"/>
  <c r="P43" i="5"/>
  <c r="E28" i="5"/>
  <c r="P27" i="5"/>
  <c r="P26" i="5"/>
  <c r="P25" i="5"/>
  <c r="P24" i="5"/>
  <c r="P23" i="5"/>
  <c r="P28" i="5" l="1"/>
  <c r="P9" i="5"/>
  <c r="P10" i="5"/>
  <c r="P11" i="5"/>
  <c r="P12" i="5"/>
  <c r="P8" i="5"/>
  <c r="E13" i="5"/>
  <c r="E390" i="5" s="1"/>
  <c r="P13" i="5" l="1"/>
  <c r="P390" i="5" s="1"/>
  <c r="R478" i="4"/>
  <c r="Q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P477" i="4"/>
  <c r="P476" i="4"/>
  <c r="P475" i="4"/>
  <c r="P474" i="4"/>
  <c r="P473" i="4"/>
  <c r="P478" i="4" l="1"/>
  <c r="R464" i="4"/>
  <c r="Q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P463" i="4"/>
  <c r="P462" i="4"/>
  <c r="P461" i="4"/>
  <c r="P460" i="4"/>
  <c r="P459" i="4"/>
  <c r="P464" i="4" l="1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D452" i="4"/>
  <c r="O449" i="4"/>
  <c r="N449" i="4"/>
  <c r="M449" i="4"/>
  <c r="L449" i="4"/>
  <c r="K449" i="4"/>
  <c r="J449" i="4"/>
  <c r="I449" i="4"/>
  <c r="H449" i="4"/>
  <c r="G449" i="4"/>
  <c r="F449" i="4"/>
  <c r="D449" i="4"/>
  <c r="O439" i="4" l="1"/>
  <c r="N439" i="4"/>
  <c r="M439" i="4"/>
  <c r="L439" i="4"/>
  <c r="K439" i="4"/>
  <c r="J439" i="4"/>
  <c r="I439" i="4"/>
  <c r="H439" i="4"/>
  <c r="G439" i="4"/>
  <c r="F439" i="4"/>
  <c r="D439" i="4"/>
  <c r="R428" i="4" l="1"/>
  <c r="Q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P427" i="4"/>
  <c r="P426" i="4"/>
  <c r="P425" i="4"/>
  <c r="P424" i="4"/>
  <c r="P423" i="4"/>
  <c r="P428" i="4" l="1"/>
  <c r="R415" i="4"/>
  <c r="Q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P414" i="4"/>
  <c r="P413" i="4"/>
  <c r="P412" i="4"/>
  <c r="P411" i="4"/>
  <c r="P410" i="4"/>
  <c r="P415" i="4" l="1"/>
  <c r="R402" i="4"/>
  <c r="Q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P401" i="4"/>
  <c r="P400" i="4"/>
  <c r="P399" i="4"/>
  <c r="P398" i="4"/>
  <c r="P397" i="4"/>
  <c r="P402" i="4" l="1"/>
  <c r="R389" i="4"/>
  <c r="Q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P388" i="4"/>
  <c r="P387" i="4"/>
  <c r="P386" i="4"/>
  <c r="P385" i="4"/>
  <c r="P384" i="4"/>
  <c r="P389" i="4" l="1"/>
  <c r="R375" i="4"/>
  <c r="Q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P374" i="4"/>
  <c r="P373" i="4"/>
  <c r="P372" i="4"/>
  <c r="P371" i="4"/>
  <c r="P370" i="4"/>
  <c r="P375" i="4" l="1"/>
  <c r="R362" i="4"/>
  <c r="Q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P361" i="4"/>
  <c r="P360" i="4"/>
  <c r="P359" i="4"/>
  <c r="P358" i="4"/>
  <c r="P357" i="4"/>
  <c r="P362" i="4" l="1"/>
  <c r="Q344" i="4"/>
  <c r="R344" i="4"/>
  <c r="Q345" i="4"/>
  <c r="R345" i="4"/>
  <c r="Q346" i="4"/>
  <c r="R346" i="4"/>
  <c r="Q347" i="4"/>
  <c r="R347" i="4"/>
  <c r="Q343" i="4"/>
  <c r="R343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E343" i="4"/>
  <c r="F343" i="4"/>
  <c r="G343" i="4"/>
  <c r="H343" i="4"/>
  <c r="I343" i="4"/>
  <c r="J343" i="4"/>
  <c r="K343" i="4"/>
  <c r="L343" i="4"/>
  <c r="M343" i="4"/>
  <c r="N343" i="4"/>
  <c r="O343" i="4"/>
  <c r="D343" i="4"/>
  <c r="L348" i="4" l="1"/>
  <c r="O348" i="4"/>
  <c r="E348" i="4"/>
  <c r="G348" i="4"/>
  <c r="I348" i="4"/>
  <c r="H348" i="4"/>
  <c r="M348" i="4"/>
  <c r="K348" i="4"/>
  <c r="R348" i="4"/>
  <c r="Q348" i="4"/>
  <c r="N348" i="4"/>
  <c r="J348" i="4"/>
  <c r="D348" i="4"/>
  <c r="F348" i="4"/>
  <c r="P329" i="4"/>
  <c r="P330" i="4"/>
  <c r="P331" i="4"/>
  <c r="P332" i="4"/>
  <c r="P333" i="4"/>
  <c r="R334" i="4"/>
  <c r="Q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P334" i="4" l="1"/>
  <c r="R321" i="4"/>
  <c r="Q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P320" i="4"/>
  <c r="P319" i="4"/>
  <c r="P318" i="4"/>
  <c r="P317" i="4"/>
  <c r="P316" i="4"/>
  <c r="P321" i="4" l="1"/>
  <c r="P306" i="4" l="1"/>
  <c r="R308" i="4" l="1"/>
  <c r="Q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P307" i="4"/>
  <c r="P305" i="4"/>
  <c r="P304" i="4"/>
  <c r="P303" i="4"/>
  <c r="P308" i="4" l="1"/>
  <c r="R295" i="4" l="1"/>
  <c r="Q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P294" i="4"/>
  <c r="P293" i="4"/>
  <c r="P292" i="4"/>
  <c r="P291" i="4"/>
  <c r="P290" i="4"/>
  <c r="P295" i="4" l="1"/>
  <c r="R282" i="4"/>
  <c r="Q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P281" i="4"/>
  <c r="P280" i="4"/>
  <c r="P279" i="4"/>
  <c r="P278" i="4"/>
  <c r="P277" i="4"/>
  <c r="P282" i="4" l="1"/>
  <c r="R269" i="4"/>
  <c r="Q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P268" i="4"/>
  <c r="P267" i="4"/>
  <c r="P266" i="4"/>
  <c r="P265" i="4"/>
  <c r="P264" i="4"/>
  <c r="P269" i="4" l="1"/>
  <c r="R256" i="4"/>
  <c r="Q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P255" i="4"/>
  <c r="P254" i="4"/>
  <c r="P253" i="4"/>
  <c r="P252" i="4"/>
  <c r="P251" i="4"/>
  <c r="P256" i="4" l="1"/>
  <c r="R243" i="4"/>
  <c r="Q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P242" i="4"/>
  <c r="P347" i="4" s="1"/>
  <c r="P241" i="4"/>
  <c r="P346" i="4" s="1"/>
  <c r="P240" i="4"/>
  <c r="P345" i="4" s="1"/>
  <c r="P239" i="4"/>
  <c r="P344" i="4" s="1"/>
  <c r="P238" i="4"/>
  <c r="P343" i="4" s="1"/>
  <c r="P348" i="4" l="1"/>
  <c r="P243" i="4"/>
  <c r="R229" i="4"/>
  <c r="Q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P227" i="4"/>
  <c r="P226" i="4"/>
  <c r="P225" i="4"/>
  <c r="P224" i="4"/>
  <c r="P229" i="4" l="1"/>
  <c r="R215" i="4"/>
  <c r="Q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P213" i="4"/>
  <c r="P212" i="4"/>
  <c r="P211" i="4"/>
  <c r="P210" i="4"/>
  <c r="P215" i="4" l="1"/>
  <c r="R201" i="4"/>
  <c r="Q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P199" i="4"/>
  <c r="P198" i="4"/>
  <c r="P197" i="4"/>
  <c r="P196" i="4"/>
  <c r="P201" i="4" l="1"/>
  <c r="R473" i="3"/>
  <c r="R474" i="3"/>
  <c r="R475" i="3"/>
  <c r="R476" i="3"/>
  <c r="R472" i="3"/>
  <c r="Q473" i="3"/>
  <c r="Q474" i="3"/>
  <c r="Q475" i="3"/>
  <c r="Q476" i="3"/>
  <c r="Q472" i="3"/>
  <c r="E476" i="3"/>
  <c r="F476" i="3"/>
  <c r="G476" i="3"/>
  <c r="H476" i="3"/>
  <c r="I476" i="3"/>
  <c r="J476" i="3"/>
  <c r="K476" i="3"/>
  <c r="L476" i="3"/>
  <c r="M476" i="3"/>
  <c r="N476" i="3"/>
  <c r="O476" i="3"/>
  <c r="E475" i="3"/>
  <c r="F475" i="3"/>
  <c r="G475" i="3"/>
  <c r="H475" i="3"/>
  <c r="I475" i="3"/>
  <c r="J475" i="3"/>
  <c r="K475" i="3"/>
  <c r="L475" i="3"/>
  <c r="M475" i="3"/>
  <c r="N475" i="3"/>
  <c r="O475" i="3"/>
  <c r="E474" i="3"/>
  <c r="F474" i="3"/>
  <c r="G474" i="3"/>
  <c r="H474" i="3"/>
  <c r="I474" i="3"/>
  <c r="J474" i="3"/>
  <c r="K474" i="3"/>
  <c r="L474" i="3"/>
  <c r="M474" i="3"/>
  <c r="N474" i="3"/>
  <c r="O474" i="3"/>
  <c r="E473" i="3"/>
  <c r="F473" i="3"/>
  <c r="G473" i="3"/>
  <c r="H473" i="3"/>
  <c r="I473" i="3"/>
  <c r="J473" i="3"/>
  <c r="K473" i="3"/>
  <c r="L473" i="3"/>
  <c r="M473" i="3"/>
  <c r="N473" i="3"/>
  <c r="O473" i="3"/>
  <c r="E472" i="3"/>
  <c r="F472" i="3"/>
  <c r="G472" i="3"/>
  <c r="H472" i="3"/>
  <c r="I472" i="3"/>
  <c r="J472" i="3"/>
  <c r="K472" i="3"/>
  <c r="L472" i="3"/>
  <c r="M472" i="3"/>
  <c r="N472" i="3"/>
  <c r="O472" i="3"/>
  <c r="D473" i="3"/>
  <c r="D474" i="3"/>
  <c r="D475" i="3"/>
  <c r="D476" i="3"/>
  <c r="D472" i="3"/>
  <c r="J477" i="3" l="1"/>
  <c r="P475" i="3"/>
  <c r="P472" i="3"/>
  <c r="I477" i="3"/>
  <c r="P474" i="3"/>
  <c r="P476" i="3"/>
  <c r="E477" i="3"/>
  <c r="R477" i="3"/>
  <c r="N477" i="3"/>
  <c r="Q477" i="3"/>
  <c r="L477" i="3"/>
  <c r="H477" i="3"/>
  <c r="O477" i="3"/>
  <c r="K477" i="3"/>
  <c r="G477" i="3"/>
  <c r="F477" i="3"/>
  <c r="M477" i="3"/>
  <c r="P473" i="3"/>
  <c r="D477" i="3"/>
  <c r="R185" i="4"/>
  <c r="Q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P183" i="4"/>
  <c r="P182" i="4"/>
  <c r="P181" i="4"/>
  <c r="P180" i="4"/>
  <c r="P477" i="3" l="1"/>
  <c r="P185" i="4"/>
  <c r="R172" i="4"/>
  <c r="Q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P170" i="4"/>
  <c r="P169" i="4"/>
  <c r="P168" i="4"/>
  <c r="P167" i="4"/>
  <c r="P172" i="4" l="1"/>
  <c r="R159" i="4"/>
  <c r="Q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P157" i="4"/>
  <c r="P156" i="4"/>
  <c r="P155" i="4"/>
  <c r="P154" i="4"/>
  <c r="P159" i="4" l="1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D145" i="4"/>
  <c r="D130" i="4" l="1"/>
  <c r="E130" i="4"/>
  <c r="F130" i="4"/>
  <c r="G130" i="4"/>
  <c r="H130" i="4"/>
  <c r="I130" i="4"/>
  <c r="J130" i="4"/>
  <c r="K130" i="4"/>
  <c r="L130" i="4"/>
  <c r="M130" i="4"/>
  <c r="N130" i="4"/>
  <c r="O130" i="4"/>
  <c r="Q130" i="4"/>
  <c r="R130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Q131" i="4"/>
  <c r="R131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Q132" i="4"/>
  <c r="R132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Q133" i="4"/>
  <c r="R133" i="4"/>
  <c r="E129" i="4"/>
  <c r="F129" i="4"/>
  <c r="G129" i="4"/>
  <c r="H129" i="4"/>
  <c r="I129" i="4"/>
  <c r="J129" i="4"/>
  <c r="K129" i="4"/>
  <c r="L129" i="4"/>
  <c r="M129" i="4"/>
  <c r="N129" i="4"/>
  <c r="O129" i="4"/>
  <c r="Q129" i="4"/>
  <c r="R129" i="4"/>
  <c r="D129" i="4"/>
  <c r="E134" i="4" l="1"/>
  <c r="F134" i="4"/>
  <c r="G134" i="4"/>
  <c r="H134" i="4"/>
  <c r="I134" i="4"/>
  <c r="J134" i="4"/>
  <c r="K134" i="4"/>
  <c r="L134" i="4"/>
  <c r="M134" i="4"/>
  <c r="N134" i="4"/>
  <c r="O134" i="4"/>
  <c r="Q134" i="4"/>
  <c r="R134" i="4"/>
  <c r="D134" i="4"/>
  <c r="R124" i="4" l="1"/>
  <c r="Q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P122" i="4"/>
  <c r="P121" i="4"/>
  <c r="P120" i="4"/>
  <c r="P119" i="4"/>
  <c r="P124" i="4" l="1"/>
  <c r="R110" i="4"/>
  <c r="Q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8" i="4"/>
  <c r="P107" i="4"/>
  <c r="P106" i="4"/>
  <c r="P105" i="4"/>
  <c r="P110" i="4" l="1"/>
  <c r="R96" i="4"/>
  <c r="Q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P94" i="4"/>
  <c r="P93" i="4"/>
  <c r="P92" i="4"/>
  <c r="P91" i="4"/>
  <c r="P96" i="4" l="1"/>
  <c r="R82" i="4"/>
  <c r="Q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P80" i="4"/>
  <c r="P79" i="4"/>
  <c r="P78" i="4"/>
  <c r="P77" i="4"/>
  <c r="P82" i="4" l="1"/>
  <c r="R462" i="3"/>
  <c r="Q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P461" i="3"/>
  <c r="P460" i="3"/>
  <c r="P459" i="3"/>
  <c r="P458" i="3"/>
  <c r="P457" i="3"/>
  <c r="P462" i="3" l="1"/>
  <c r="E448" i="3"/>
  <c r="F448" i="3"/>
  <c r="G448" i="3"/>
  <c r="H448" i="3"/>
  <c r="I448" i="3"/>
  <c r="J448" i="3"/>
  <c r="K448" i="3"/>
  <c r="L448" i="3"/>
  <c r="M448" i="3"/>
  <c r="N448" i="3"/>
  <c r="O448" i="3"/>
  <c r="Q448" i="3"/>
  <c r="R448" i="3"/>
  <c r="D448" i="3"/>
  <c r="P444" i="3"/>
  <c r="P445" i="3"/>
  <c r="P446" i="3"/>
  <c r="P447" i="3"/>
  <c r="P443" i="3"/>
  <c r="P448" i="3" l="1"/>
  <c r="K41" i="4"/>
  <c r="R68" i="4" l="1"/>
  <c r="Q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P66" i="4"/>
  <c r="P65" i="4"/>
  <c r="P64" i="4"/>
  <c r="P63" i="4"/>
  <c r="R55" i="4"/>
  <c r="Q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P53" i="4"/>
  <c r="P52" i="4"/>
  <c r="P51" i="4"/>
  <c r="P50" i="4"/>
  <c r="R41" i="4"/>
  <c r="Q41" i="4"/>
  <c r="O41" i="4"/>
  <c r="N41" i="4"/>
  <c r="M41" i="4"/>
  <c r="L41" i="4"/>
  <c r="J41" i="4"/>
  <c r="I41" i="4"/>
  <c r="H41" i="4"/>
  <c r="G41" i="4"/>
  <c r="F41" i="4"/>
  <c r="E41" i="4"/>
  <c r="D41" i="4"/>
  <c r="P40" i="4"/>
  <c r="P39" i="4"/>
  <c r="P38" i="4"/>
  <c r="P37" i="4"/>
  <c r="P36" i="4"/>
  <c r="R27" i="4"/>
  <c r="Q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P25" i="4"/>
  <c r="P24" i="4"/>
  <c r="P23" i="4"/>
  <c r="P22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P11" i="4"/>
  <c r="P10" i="4"/>
  <c r="P9" i="4"/>
  <c r="P8" i="4"/>
  <c r="P133" i="4" l="1"/>
  <c r="P130" i="4"/>
  <c r="P131" i="4"/>
  <c r="P132" i="4"/>
  <c r="P129" i="4"/>
  <c r="P68" i="4"/>
  <c r="P55" i="4"/>
  <c r="P41" i="4"/>
  <c r="P27" i="4"/>
  <c r="P13" i="4"/>
  <c r="P134" i="4" l="1"/>
  <c r="R421" i="3"/>
  <c r="Q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P420" i="3"/>
  <c r="P419" i="3"/>
  <c r="P418" i="3"/>
  <c r="P417" i="3"/>
  <c r="P416" i="3"/>
  <c r="P421" i="3" l="1"/>
  <c r="P406" i="3"/>
  <c r="R407" i="3" l="1"/>
  <c r="Q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P405" i="3"/>
  <c r="P404" i="3"/>
  <c r="P403" i="3"/>
  <c r="P402" i="3"/>
  <c r="P407" i="3" l="1"/>
  <c r="R393" i="3"/>
  <c r="Q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P392" i="3"/>
  <c r="P391" i="3"/>
  <c r="P390" i="3"/>
  <c r="P389" i="3"/>
  <c r="P388" i="3"/>
  <c r="P393" i="3" l="1"/>
  <c r="R379" i="3"/>
  <c r="Q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P378" i="3"/>
  <c r="P377" i="3"/>
  <c r="P376" i="3"/>
  <c r="P375" i="3"/>
  <c r="P374" i="3"/>
  <c r="P379" i="3" l="1"/>
  <c r="R365" i="3" l="1"/>
  <c r="Q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P363" i="3"/>
  <c r="P362" i="3"/>
  <c r="P361" i="3"/>
  <c r="P360" i="3"/>
  <c r="P365" i="3" l="1"/>
  <c r="K351" i="3"/>
  <c r="R351" i="3" l="1"/>
  <c r="Q351" i="3"/>
  <c r="O351" i="3"/>
  <c r="N351" i="3"/>
  <c r="M351" i="3"/>
  <c r="L351" i="3"/>
  <c r="J351" i="3"/>
  <c r="I351" i="3"/>
  <c r="H351" i="3"/>
  <c r="G351" i="3"/>
  <c r="F351" i="3"/>
  <c r="E351" i="3"/>
  <c r="D351" i="3"/>
  <c r="P350" i="3"/>
  <c r="P349" i="3"/>
  <c r="P348" i="3"/>
  <c r="P347" i="3"/>
  <c r="P346" i="3"/>
  <c r="P351" i="3" l="1"/>
  <c r="R338" i="3"/>
  <c r="Q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P337" i="3"/>
  <c r="P336" i="3"/>
  <c r="P335" i="3"/>
  <c r="P334" i="3"/>
  <c r="P333" i="3"/>
  <c r="P338" i="3" l="1"/>
  <c r="K323" i="3"/>
  <c r="R323" i="3" l="1"/>
  <c r="Q323" i="3"/>
  <c r="O323" i="3"/>
  <c r="N323" i="3"/>
  <c r="M323" i="3"/>
  <c r="L323" i="3"/>
  <c r="J323" i="3"/>
  <c r="I323" i="3"/>
  <c r="H323" i="3"/>
  <c r="G323" i="3"/>
  <c r="F323" i="3"/>
  <c r="E323" i="3"/>
  <c r="D323" i="3"/>
  <c r="P322" i="3"/>
  <c r="P321" i="3"/>
  <c r="P320" i="3"/>
  <c r="P319" i="3"/>
  <c r="P318" i="3"/>
  <c r="P323" i="3" l="1"/>
  <c r="P304" i="3"/>
  <c r="P305" i="3"/>
  <c r="P306" i="3"/>
  <c r="P307" i="3"/>
  <c r="P303" i="3"/>
  <c r="P308" i="3" l="1"/>
  <c r="R308" i="3"/>
  <c r="Q308" i="3"/>
  <c r="O308" i="3"/>
  <c r="N308" i="3"/>
  <c r="M308" i="3"/>
  <c r="L308" i="3"/>
  <c r="J308" i="3"/>
  <c r="I308" i="3"/>
  <c r="H308" i="3"/>
  <c r="G308" i="3"/>
  <c r="F308" i="3"/>
  <c r="E308" i="3"/>
  <c r="D308" i="3"/>
  <c r="R294" i="3" l="1"/>
  <c r="Q294" i="3"/>
  <c r="O294" i="3"/>
  <c r="N294" i="3"/>
  <c r="M294" i="3"/>
  <c r="L294" i="3"/>
  <c r="J294" i="3"/>
  <c r="I294" i="3"/>
  <c r="H294" i="3"/>
  <c r="G294" i="3"/>
  <c r="F294" i="3"/>
  <c r="E294" i="3"/>
  <c r="D294" i="3"/>
  <c r="P293" i="3"/>
  <c r="P292" i="3"/>
  <c r="P291" i="3"/>
  <c r="P290" i="3"/>
  <c r="P289" i="3"/>
  <c r="R278" i="3"/>
  <c r="Q278" i="3"/>
  <c r="O278" i="3"/>
  <c r="N278" i="3"/>
  <c r="M278" i="3"/>
  <c r="L278" i="3"/>
  <c r="J278" i="3"/>
  <c r="I278" i="3"/>
  <c r="H278" i="3"/>
  <c r="G278" i="3"/>
  <c r="F278" i="3"/>
  <c r="E278" i="3"/>
  <c r="D278" i="3"/>
  <c r="P277" i="3"/>
  <c r="P276" i="3"/>
  <c r="P275" i="3"/>
  <c r="P274" i="3"/>
  <c r="P273" i="3"/>
  <c r="R264" i="3"/>
  <c r="Q264" i="3"/>
  <c r="O264" i="3"/>
  <c r="N264" i="3"/>
  <c r="M264" i="3"/>
  <c r="L264" i="3"/>
  <c r="J264" i="3"/>
  <c r="I264" i="3"/>
  <c r="H264" i="3"/>
  <c r="G264" i="3"/>
  <c r="F264" i="3"/>
  <c r="E264" i="3"/>
  <c r="D264" i="3"/>
  <c r="P263" i="3"/>
  <c r="P262" i="3"/>
  <c r="P261" i="3"/>
  <c r="P260" i="3"/>
  <c r="P259" i="3"/>
  <c r="R247" i="3"/>
  <c r="Q247" i="3"/>
  <c r="O247" i="3"/>
  <c r="N247" i="3"/>
  <c r="M247" i="3"/>
  <c r="L247" i="3"/>
  <c r="J247" i="3"/>
  <c r="I247" i="3"/>
  <c r="H247" i="3"/>
  <c r="G247" i="3"/>
  <c r="F247" i="3"/>
  <c r="E247" i="3"/>
  <c r="D247" i="3"/>
  <c r="P246" i="3"/>
  <c r="P245" i="3"/>
  <c r="P244" i="3"/>
  <c r="P243" i="3"/>
  <c r="P242" i="3"/>
  <c r="R233" i="3"/>
  <c r="Q233" i="3"/>
  <c r="O233" i="3"/>
  <c r="N233" i="3"/>
  <c r="M233" i="3"/>
  <c r="L233" i="3"/>
  <c r="J233" i="3"/>
  <c r="I233" i="3"/>
  <c r="H233" i="3"/>
  <c r="G233" i="3"/>
  <c r="F233" i="3"/>
  <c r="E233" i="3"/>
  <c r="D233" i="3"/>
  <c r="P232" i="3"/>
  <c r="P231" i="3"/>
  <c r="P230" i="3"/>
  <c r="P229" i="3"/>
  <c r="P228" i="3"/>
  <c r="R219" i="3"/>
  <c r="Q219" i="3"/>
  <c r="O219" i="3"/>
  <c r="N219" i="3"/>
  <c r="M219" i="3"/>
  <c r="L219" i="3"/>
  <c r="J219" i="3"/>
  <c r="I219" i="3"/>
  <c r="H219" i="3"/>
  <c r="G219" i="3"/>
  <c r="F219" i="3"/>
  <c r="E219" i="3"/>
  <c r="D219" i="3"/>
  <c r="P218" i="3"/>
  <c r="P217" i="3"/>
  <c r="P216" i="3"/>
  <c r="P215" i="3"/>
  <c r="P214" i="3"/>
  <c r="R204" i="3"/>
  <c r="Q204" i="3"/>
  <c r="O204" i="3"/>
  <c r="N204" i="3"/>
  <c r="M204" i="3"/>
  <c r="L204" i="3"/>
  <c r="J204" i="3"/>
  <c r="I204" i="3"/>
  <c r="H204" i="3"/>
  <c r="G204" i="3"/>
  <c r="F204" i="3"/>
  <c r="E204" i="3"/>
  <c r="D204" i="3"/>
  <c r="P203" i="3"/>
  <c r="P202" i="3"/>
  <c r="P201" i="3"/>
  <c r="P200" i="3"/>
  <c r="P199" i="3"/>
  <c r="R188" i="3"/>
  <c r="Q188" i="3"/>
  <c r="O188" i="3"/>
  <c r="N188" i="3"/>
  <c r="M188" i="3"/>
  <c r="L188" i="3"/>
  <c r="J188" i="3"/>
  <c r="I188" i="3"/>
  <c r="H188" i="3"/>
  <c r="G188" i="3"/>
  <c r="F188" i="3"/>
  <c r="E188" i="3"/>
  <c r="D188" i="3"/>
  <c r="P187" i="3"/>
  <c r="P186" i="3"/>
  <c r="P185" i="3"/>
  <c r="P184" i="3"/>
  <c r="P183" i="3"/>
  <c r="R171" i="3"/>
  <c r="Q171" i="3"/>
  <c r="O171" i="3"/>
  <c r="N171" i="3"/>
  <c r="M171" i="3"/>
  <c r="L171" i="3"/>
  <c r="J171" i="3"/>
  <c r="I171" i="3"/>
  <c r="H171" i="3"/>
  <c r="G171" i="3"/>
  <c r="F171" i="3"/>
  <c r="E171" i="3"/>
  <c r="D171" i="3"/>
  <c r="P170" i="3"/>
  <c r="P169" i="3"/>
  <c r="P168" i="3"/>
  <c r="P167" i="3"/>
  <c r="P166" i="3"/>
  <c r="R156" i="3"/>
  <c r="Q156" i="3"/>
  <c r="O156" i="3"/>
  <c r="N156" i="3"/>
  <c r="M156" i="3"/>
  <c r="L156" i="3"/>
  <c r="J156" i="3"/>
  <c r="I156" i="3"/>
  <c r="H156" i="3"/>
  <c r="G156" i="3"/>
  <c r="F156" i="3"/>
  <c r="E156" i="3"/>
  <c r="D156" i="3"/>
  <c r="P155" i="3"/>
  <c r="P154" i="3"/>
  <c r="P153" i="3"/>
  <c r="P152" i="3"/>
  <c r="P151" i="3"/>
  <c r="R142" i="3"/>
  <c r="Q142" i="3"/>
  <c r="O142" i="3"/>
  <c r="N142" i="3"/>
  <c r="M142" i="3"/>
  <c r="L142" i="3"/>
  <c r="J142" i="3"/>
  <c r="I142" i="3"/>
  <c r="H142" i="3"/>
  <c r="G142" i="3"/>
  <c r="F142" i="3"/>
  <c r="E142" i="3"/>
  <c r="D142" i="3"/>
  <c r="P141" i="3"/>
  <c r="P140" i="3"/>
  <c r="P139" i="3"/>
  <c r="P138" i="3"/>
  <c r="P137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R113" i="3"/>
  <c r="Q113" i="3"/>
  <c r="O113" i="3"/>
  <c r="N113" i="3"/>
  <c r="M113" i="3"/>
  <c r="L113" i="3"/>
  <c r="J113" i="3"/>
  <c r="I113" i="3"/>
  <c r="H113" i="3"/>
  <c r="G113" i="3"/>
  <c r="F113" i="3"/>
  <c r="E113" i="3"/>
  <c r="D113" i="3"/>
  <c r="P112" i="3"/>
  <c r="P111" i="3"/>
  <c r="P110" i="3"/>
  <c r="P109" i="3"/>
  <c r="P108" i="3"/>
  <c r="R97" i="3"/>
  <c r="Q97" i="3"/>
  <c r="O97" i="3"/>
  <c r="N97" i="3"/>
  <c r="M97" i="3"/>
  <c r="L97" i="3"/>
  <c r="J97" i="3"/>
  <c r="I97" i="3"/>
  <c r="H97" i="3"/>
  <c r="G97" i="3"/>
  <c r="F97" i="3"/>
  <c r="E97" i="3"/>
  <c r="D97" i="3"/>
  <c r="P96" i="3"/>
  <c r="P95" i="3"/>
  <c r="P94" i="3"/>
  <c r="P93" i="3"/>
  <c r="P92" i="3"/>
  <c r="R82" i="3"/>
  <c r="Q82" i="3"/>
  <c r="O82" i="3"/>
  <c r="N82" i="3"/>
  <c r="M82" i="3"/>
  <c r="L82" i="3"/>
  <c r="J82" i="3"/>
  <c r="I82" i="3"/>
  <c r="H82" i="3"/>
  <c r="G82" i="3"/>
  <c r="F82" i="3"/>
  <c r="E82" i="3"/>
  <c r="D82" i="3"/>
  <c r="P81" i="3"/>
  <c r="P80" i="3"/>
  <c r="P79" i="3"/>
  <c r="P78" i="3"/>
  <c r="P77" i="3"/>
  <c r="R68" i="3"/>
  <c r="Q68" i="3"/>
  <c r="O68" i="3"/>
  <c r="N68" i="3"/>
  <c r="M68" i="3"/>
  <c r="L68" i="3"/>
  <c r="J68" i="3"/>
  <c r="I68" i="3"/>
  <c r="H68" i="3"/>
  <c r="G68" i="3"/>
  <c r="F68" i="3"/>
  <c r="E68" i="3"/>
  <c r="D68" i="3"/>
  <c r="P67" i="3"/>
  <c r="P66" i="3"/>
  <c r="P65" i="3"/>
  <c r="P64" i="3"/>
  <c r="P63" i="3"/>
  <c r="R54" i="3"/>
  <c r="Q54" i="3"/>
  <c r="O54" i="3"/>
  <c r="N54" i="3"/>
  <c r="M54" i="3"/>
  <c r="L54" i="3"/>
  <c r="J54" i="3"/>
  <c r="I54" i="3"/>
  <c r="H54" i="3"/>
  <c r="G54" i="3"/>
  <c r="F54" i="3"/>
  <c r="E54" i="3"/>
  <c r="D54" i="3"/>
  <c r="P53" i="3"/>
  <c r="P52" i="3"/>
  <c r="P51" i="3"/>
  <c r="P50" i="3"/>
  <c r="P49" i="3"/>
  <c r="R41" i="3"/>
  <c r="Q41" i="3"/>
  <c r="O41" i="3"/>
  <c r="N41" i="3"/>
  <c r="M41" i="3"/>
  <c r="L41" i="3"/>
  <c r="J41" i="3"/>
  <c r="I41" i="3"/>
  <c r="H41" i="3"/>
  <c r="G41" i="3"/>
  <c r="F41" i="3"/>
  <c r="E41" i="3"/>
  <c r="D41" i="3"/>
  <c r="P40" i="3"/>
  <c r="P39" i="3"/>
  <c r="P38" i="3"/>
  <c r="P37" i="3"/>
  <c r="P36" i="3"/>
  <c r="R28" i="3"/>
  <c r="Q28" i="3"/>
  <c r="O28" i="3"/>
  <c r="N28" i="3"/>
  <c r="M28" i="3"/>
  <c r="L28" i="3"/>
  <c r="J28" i="3"/>
  <c r="I28" i="3"/>
  <c r="H28" i="3"/>
  <c r="G28" i="3"/>
  <c r="F28" i="3"/>
  <c r="E28" i="3"/>
  <c r="D28" i="3"/>
  <c r="P27" i="3"/>
  <c r="P26" i="3"/>
  <c r="P25" i="3"/>
  <c r="P24" i="3"/>
  <c r="P23" i="3"/>
  <c r="R13" i="3"/>
  <c r="Q13" i="3"/>
  <c r="O13" i="3"/>
  <c r="N13" i="3"/>
  <c r="M13" i="3"/>
  <c r="L13" i="3"/>
  <c r="J13" i="3"/>
  <c r="I13" i="3"/>
  <c r="H13" i="3"/>
  <c r="G13" i="3"/>
  <c r="F13" i="3"/>
  <c r="E13" i="3"/>
  <c r="D13" i="3"/>
  <c r="P12" i="3"/>
  <c r="P11" i="3"/>
  <c r="P10" i="3"/>
  <c r="P9" i="3"/>
  <c r="P8" i="3"/>
  <c r="P142" i="3" l="1"/>
  <c r="P171" i="3"/>
  <c r="P204" i="3"/>
  <c r="P233" i="3"/>
  <c r="P264" i="3"/>
  <c r="P294" i="3"/>
  <c r="P156" i="3"/>
  <c r="P188" i="3"/>
  <c r="P219" i="3"/>
  <c r="P247" i="3"/>
  <c r="P278" i="3"/>
  <c r="P28" i="3"/>
  <c r="P54" i="3"/>
  <c r="P82" i="3"/>
  <c r="P113" i="3"/>
  <c r="P13" i="3"/>
  <c r="P41" i="3"/>
  <c r="P68" i="3"/>
  <c r="P97" i="3"/>
  <c r="Q796" i="2"/>
  <c r="P796" i="2"/>
  <c r="N796" i="2"/>
  <c r="M796" i="2"/>
  <c r="L796" i="2"/>
  <c r="K796" i="2"/>
  <c r="J796" i="2"/>
  <c r="I796" i="2"/>
  <c r="H796" i="2"/>
  <c r="G796" i="2"/>
  <c r="F796" i="2"/>
  <c r="E796" i="2"/>
  <c r="D796" i="2"/>
  <c r="O795" i="2"/>
  <c r="O794" i="2"/>
  <c r="O793" i="2"/>
  <c r="O792" i="2"/>
  <c r="O791" i="2"/>
  <c r="O796" i="2" l="1"/>
  <c r="Q780" i="2"/>
  <c r="P780" i="2"/>
  <c r="N780" i="2"/>
  <c r="M780" i="2"/>
  <c r="L780" i="2"/>
  <c r="K780" i="2"/>
  <c r="J780" i="2"/>
  <c r="I780" i="2"/>
  <c r="H780" i="2"/>
  <c r="G780" i="2"/>
  <c r="F780" i="2"/>
  <c r="E780" i="2"/>
  <c r="D780" i="2"/>
  <c r="O779" i="2"/>
  <c r="O778" i="2"/>
  <c r="O777" i="2"/>
  <c r="O776" i="2"/>
  <c r="O775" i="2"/>
  <c r="O780" i="2" l="1"/>
  <c r="Q766" i="2"/>
  <c r="P766" i="2"/>
  <c r="N766" i="2"/>
  <c r="M766" i="2"/>
  <c r="L766" i="2"/>
  <c r="K766" i="2"/>
  <c r="J766" i="2"/>
  <c r="I766" i="2"/>
  <c r="H766" i="2"/>
  <c r="G766" i="2"/>
  <c r="F766" i="2"/>
  <c r="E766" i="2"/>
  <c r="D766" i="2"/>
  <c r="O765" i="2"/>
  <c r="O764" i="2"/>
  <c r="O763" i="2"/>
  <c r="O762" i="2"/>
  <c r="O761" i="2"/>
  <c r="O766" i="2" l="1"/>
  <c r="Q749" i="2" l="1"/>
  <c r="P749" i="2"/>
  <c r="N749" i="2"/>
  <c r="M749" i="2"/>
  <c r="L749" i="2"/>
  <c r="K749" i="2"/>
  <c r="J749" i="2"/>
  <c r="I749" i="2"/>
  <c r="H749" i="2"/>
  <c r="G749" i="2"/>
  <c r="F749" i="2"/>
  <c r="E749" i="2"/>
  <c r="D749" i="2"/>
  <c r="O748" i="2"/>
  <c r="O747" i="2"/>
  <c r="O746" i="2"/>
  <c r="O745" i="2"/>
  <c r="O744" i="2"/>
  <c r="O749" i="2" l="1"/>
  <c r="O734" i="2"/>
  <c r="Q735" i="2" l="1"/>
  <c r="P735" i="2"/>
  <c r="N735" i="2"/>
  <c r="M735" i="2"/>
  <c r="L735" i="2"/>
  <c r="K735" i="2"/>
  <c r="J735" i="2"/>
  <c r="I735" i="2"/>
  <c r="H735" i="2"/>
  <c r="G735" i="2"/>
  <c r="F735" i="2"/>
  <c r="E735" i="2"/>
  <c r="D735" i="2"/>
  <c r="O733" i="2"/>
  <c r="O732" i="2"/>
  <c r="O731" i="2"/>
  <c r="O730" i="2"/>
  <c r="O735" i="2" l="1"/>
  <c r="Q721" i="2"/>
  <c r="P721" i="2"/>
  <c r="N721" i="2"/>
  <c r="M721" i="2"/>
  <c r="L721" i="2"/>
  <c r="K721" i="2"/>
  <c r="J721" i="2"/>
  <c r="I721" i="2"/>
  <c r="H721" i="2"/>
  <c r="G721" i="2"/>
  <c r="F721" i="2"/>
  <c r="E721" i="2"/>
  <c r="D721" i="2"/>
  <c r="O720" i="2"/>
  <c r="O719" i="2"/>
  <c r="O718" i="2"/>
  <c r="O717" i="2"/>
  <c r="O716" i="2"/>
  <c r="O721" i="2" l="1"/>
  <c r="Q706" i="2"/>
  <c r="P706" i="2"/>
  <c r="N706" i="2"/>
  <c r="M706" i="2"/>
  <c r="L706" i="2"/>
  <c r="K706" i="2"/>
  <c r="J706" i="2"/>
  <c r="I706" i="2"/>
  <c r="H706" i="2"/>
  <c r="G706" i="2"/>
  <c r="F706" i="2"/>
  <c r="E706" i="2"/>
  <c r="D706" i="2"/>
  <c r="O705" i="2"/>
  <c r="O704" i="2"/>
  <c r="O703" i="2"/>
  <c r="O702" i="2"/>
  <c r="O701" i="2"/>
  <c r="O706" i="2" l="1"/>
  <c r="O669" i="2"/>
  <c r="O670" i="2"/>
  <c r="O671" i="2"/>
  <c r="O672" i="2"/>
  <c r="O654" i="2"/>
  <c r="O655" i="2"/>
  <c r="O656" i="2"/>
  <c r="O657" i="2"/>
  <c r="O640" i="2"/>
  <c r="O641" i="2"/>
  <c r="O642" i="2"/>
  <c r="O643" i="2"/>
  <c r="Q690" i="2"/>
  <c r="P690" i="2"/>
  <c r="N690" i="2"/>
  <c r="M690" i="2"/>
  <c r="L690" i="2"/>
  <c r="K690" i="2"/>
  <c r="J690" i="2"/>
  <c r="I690" i="2"/>
  <c r="H690" i="2"/>
  <c r="G690" i="2"/>
  <c r="F690" i="2"/>
  <c r="E690" i="2"/>
  <c r="D690" i="2"/>
  <c r="O689" i="2"/>
  <c r="O688" i="2"/>
  <c r="O687" i="2"/>
  <c r="O686" i="2"/>
  <c r="O685" i="2"/>
  <c r="O690" i="2" l="1"/>
  <c r="Q673" i="2" l="1"/>
  <c r="P673" i="2"/>
  <c r="N673" i="2"/>
  <c r="M673" i="2"/>
  <c r="L673" i="2"/>
  <c r="K673" i="2"/>
  <c r="J673" i="2"/>
  <c r="I673" i="2"/>
  <c r="H673" i="2"/>
  <c r="G673" i="2"/>
  <c r="F673" i="2"/>
  <c r="E673" i="2"/>
  <c r="D673" i="2"/>
  <c r="O668" i="2"/>
  <c r="O673" i="2" l="1"/>
  <c r="Q658" i="2"/>
  <c r="P658" i="2"/>
  <c r="N658" i="2"/>
  <c r="M658" i="2"/>
  <c r="L658" i="2"/>
  <c r="K658" i="2"/>
  <c r="J658" i="2"/>
  <c r="I658" i="2"/>
  <c r="H658" i="2"/>
  <c r="G658" i="2"/>
  <c r="F658" i="2"/>
  <c r="E658" i="2"/>
  <c r="D658" i="2"/>
  <c r="O653" i="2"/>
  <c r="O658" i="2" l="1"/>
  <c r="Q644" i="2"/>
  <c r="P644" i="2"/>
  <c r="N644" i="2"/>
  <c r="M644" i="2"/>
  <c r="L644" i="2"/>
  <c r="K644" i="2"/>
  <c r="J644" i="2"/>
  <c r="I644" i="2"/>
  <c r="H644" i="2"/>
  <c r="G644" i="2"/>
  <c r="F644" i="2"/>
  <c r="E644" i="2"/>
  <c r="D644" i="2"/>
  <c r="O639" i="2"/>
  <c r="O644" i="2" l="1"/>
  <c r="Q628" i="2" l="1"/>
  <c r="N628" i="2"/>
  <c r="E628" i="2"/>
  <c r="P628" i="2" l="1"/>
  <c r="M628" i="2"/>
  <c r="L628" i="2"/>
  <c r="K628" i="2"/>
  <c r="J628" i="2"/>
  <c r="I628" i="2"/>
  <c r="H628" i="2"/>
  <c r="G628" i="2"/>
  <c r="F628" i="2"/>
  <c r="D628" i="2"/>
  <c r="O628" i="2"/>
  <c r="Q593" i="2" l="1"/>
  <c r="P593" i="2"/>
  <c r="N593" i="2"/>
  <c r="M593" i="2"/>
  <c r="L593" i="2"/>
  <c r="K593" i="2"/>
  <c r="J593" i="2"/>
  <c r="I593" i="2"/>
  <c r="H593" i="2"/>
  <c r="G593" i="2"/>
  <c r="F593" i="2"/>
  <c r="E593" i="2"/>
  <c r="D593" i="2"/>
  <c r="O592" i="2"/>
  <c r="O591" i="2"/>
  <c r="O590" i="2"/>
  <c r="O589" i="2"/>
  <c r="O588" i="2"/>
  <c r="O593" i="2" l="1"/>
  <c r="Q577" i="2"/>
  <c r="P577" i="2"/>
  <c r="N577" i="2"/>
  <c r="M577" i="2"/>
  <c r="L577" i="2"/>
  <c r="K577" i="2"/>
  <c r="J577" i="2"/>
  <c r="I577" i="2"/>
  <c r="H577" i="2"/>
  <c r="G577" i="2"/>
  <c r="F577" i="2"/>
  <c r="E577" i="2"/>
  <c r="D577" i="2"/>
  <c r="O576" i="2"/>
  <c r="O575" i="2"/>
  <c r="O574" i="2"/>
  <c r="O573" i="2"/>
  <c r="O572" i="2"/>
  <c r="O577" i="2" l="1"/>
  <c r="Q562" i="2"/>
  <c r="P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O560" i="2"/>
  <c r="O559" i="2"/>
  <c r="O558" i="2"/>
  <c r="O557" i="2"/>
  <c r="O562" i="2" l="1"/>
  <c r="Q548" i="2"/>
  <c r="P548" i="2"/>
  <c r="N548" i="2"/>
  <c r="M548" i="2"/>
  <c r="L548" i="2"/>
  <c r="K548" i="2"/>
  <c r="J548" i="2"/>
  <c r="I548" i="2"/>
  <c r="H548" i="2"/>
  <c r="G548" i="2"/>
  <c r="F548" i="2"/>
  <c r="E548" i="2"/>
  <c r="D548" i="2"/>
  <c r="O547" i="2"/>
  <c r="O546" i="2"/>
  <c r="O545" i="2"/>
  <c r="O544" i="2"/>
  <c r="O543" i="2"/>
  <c r="O548" i="2" l="1"/>
  <c r="O531" i="2"/>
  <c r="Q534" i="2" l="1"/>
  <c r="P534" i="2"/>
  <c r="N534" i="2"/>
  <c r="M534" i="2"/>
  <c r="L534" i="2"/>
  <c r="K534" i="2"/>
  <c r="J534" i="2"/>
  <c r="I534" i="2"/>
  <c r="H534" i="2"/>
  <c r="G534" i="2"/>
  <c r="F534" i="2"/>
  <c r="E534" i="2"/>
  <c r="D534" i="2"/>
  <c r="O533" i="2"/>
  <c r="O532" i="2"/>
  <c r="O530" i="2"/>
  <c r="O529" i="2"/>
  <c r="O534" i="2" l="1"/>
  <c r="Q521" i="2"/>
  <c r="P521" i="2"/>
  <c r="N521" i="2"/>
  <c r="M521" i="2"/>
  <c r="L521" i="2"/>
  <c r="K521" i="2"/>
  <c r="J521" i="2"/>
  <c r="I521" i="2"/>
  <c r="H521" i="2"/>
  <c r="G521" i="2"/>
  <c r="F521" i="2"/>
  <c r="E521" i="2"/>
  <c r="D521" i="2"/>
  <c r="O520" i="2"/>
  <c r="O519" i="2"/>
  <c r="O518" i="2"/>
  <c r="O517" i="2"/>
  <c r="O516" i="2"/>
  <c r="O521" i="2" l="1"/>
  <c r="Q508" i="2"/>
  <c r="P508" i="2"/>
  <c r="N508" i="2"/>
  <c r="M508" i="2"/>
  <c r="L508" i="2"/>
  <c r="K508" i="2"/>
  <c r="J508" i="2"/>
  <c r="I508" i="2"/>
  <c r="H508" i="2"/>
  <c r="G508" i="2"/>
  <c r="F508" i="2"/>
  <c r="E508" i="2"/>
  <c r="D508" i="2"/>
  <c r="O507" i="2"/>
  <c r="O506" i="2"/>
  <c r="O505" i="2"/>
  <c r="O504" i="2"/>
  <c r="O503" i="2"/>
  <c r="O508" i="2" l="1"/>
  <c r="Q493" i="2"/>
  <c r="P493" i="2"/>
  <c r="N493" i="2"/>
  <c r="M493" i="2"/>
  <c r="L493" i="2"/>
  <c r="K493" i="2"/>
  <c r="J493" i="2"/>
  <c r="I493" i="2"/>
  <c r="H493" i="2"/>
  <c r="G493" i="2"/>
  <c r="F493" i="2"/>
  <c r="E493" i="2"/>
  <c r="D600" i="2" s="1"/>
  <c r="D493" i="2"/>
  <c r="O492" i="2"/>
  <c r="O491" i="2"/>
  <c r="O490" i="2"/>
  <c r="O489" i="2"/>
  <c r="O488" i="2"/>
  <c r="O493" i="2" l="1"/>
  <c r="Q478" i="2"/>
  <c r="P478" i="2"/>
  <c r="N478" i="2"/>
  <c r="M478" i="2"/>
  <c r="L478" i="2"/>
  <c r="K478" i="2"/>
  <c r="J478" i="2"/>
  <c r="I478" i="2"/>
  <c r="H478" i="2"/>
  <c r="G478" i="2"/>
  <c r="F478" i="2"/>
  <c r="E478" i="2"/>
  <c r="D478" i="2"/>
  <c r="O477" i="2"/>
  <c r="O476" i="2"/>
  <c r="O475" i="2"/>
  <c r="O474" i="2"/>
  <c r="O473" i="2"/>
  <c r="O478" i="2" l="1"/>
  <c r="O460" i="2"/>
  <c r="O462" i="2" l="1"/>
  <c r="Q463" i="2"/>
  <c r="P463" i="2"/>
  <c r="N463" i="2"/>
  <c r="M463" i="2"/>
  <c r="L463" i="2"/>
  <c r="K463" i="2"/>
  <c r="J463" i="2"/>
  <c r="I463" i="2"/>
  <c r="H463" i="2"/>
  <c r="G463" i="2"/>
  <c r="F463" i="2"/>
  <c r="E463" i="2"/>
  <c r="D463" i="2"/>
  <c r="O461" i="2"/>
  <c r="O459" i="2"/>
  <c r="O458" i="2"/>
  <c r="O463" i="2" l="1"/>
  <c r="E448" i="2"/>
  <c r="F448" i="2"/>
  <c r="G448" i="2"/>
  <c r="H448" i="2"/>
  <c r="I448" i="2"/>
  <c r="J448" i="2"/>
  <c r="K448" i="2"/>
  <c r="L448" i="2"/>
  <c r="M448" i="2"/>
  <c r="N448" i="2"/>
  <c r="P448" i="2"/>
  <c r="Q448" i="2"/>
  <c r="D448" i="2"/>
  <c r="O447" i="2" l="1"/>
  <c r="O446" i="2"/>
  <c r="O445" i="2"/>
  <c r="O444" i="2"/>
  <c r="O443" i="2"/>
  <c r="O448" i="2" l="1"/>
  <c r="E433" i="2"/>
  <c r="F433" i="2"/>
  <c r="G433" i="2"/>
  <c r="H433" i="2"/>
  <c r="I433" i="2"/>
  <c r="J433" i="2"/>
  <c r="K433" i="2"/>
  <c r="L433" i="2"/>
  <c r="M433" i="2"/>
  <c r="N433" i="2"/>
  <c r="P433" i="2"/>
  <c r="Q433" i="2"/>
  <c r="D433" i="2"/>
  <c r="Q418" i="2"/>
  <c r="N418" i="2"/>
  <c r="M418" i="2"/>
  <c r="I418" i="2"/>
  <c r="G418" i="2"/>
  <c r="F418" i="2"/>
  <c r="E418" i="2"/>
  <c r="H418" i="2"/>
  <c r="J418" i="2"/>
  <c r="K418" i="2"/>
  <c r="L418" i="2"/>
  <c r="O418" i="2"/>
  <c r="P418" i="2"/>
  <c r="D418" i="2"/>
  <c r="O428" i="2"/>
  <c r="O429" i="2" l="1"/>
  <c r="O430" i="2"/>
  <c r="O431" i="2"/>
  <c r="O432" i="2"/>
  <c r="O433" i="2" l="1"/>
  <c r="D389" i="2"/>
  <c r="Q389" i="2"/>
  <c r="P389" i="2"/>
  <c r="N389" i="2"/>
  <c r="M389" i="2"/>
  <c r="L389" i="2"/>
  <c r="K389" i="2"/>
  <c r="J389" i="2"/>
  <c r="I389" i="2"/>
  <c r="H389" i="2"/>
  <c r="G389" i="2"/>
  <c r="F389" i="2"/>
  <c r="E389" i="2"/>
  <c r="O386" i="2"/>
  <c r="O385" i="2"/>
  <c r="O384" i="2"/>
  <c r="O389" i="2" l="1"/>
  <c r="Q373" i="2"/>
  <c r="P373" i="2"/>
  <c r="N373" i="2"/>
  <c r="M373" i="2"/>
  <c r="L373" i="2"/>
  <c r="K373" i="2"/>
  <c r="J373" i="2"/>
  <c r="I373" i="2"/>
  <c r="H373" i="2"/>
  <c r="G373" i="2"/>
  <c r="F373" i="2"/>
  <c r="E373" i="2"/>
  <c r="D373" i="2"/>
  <c r="O372" i="2"/>
  <c r="O371" i="2"/>
  <c r="O370" i="2"/>
  <c r="O369" i="2"/>
  <c r="O368" i="2"/>
  <c r="O373" i="2" l="1"/>
  <c r="Q358" i="2"/>
  <c r="N358" i="2"/>
  <c r="M358" i="2"/>
  <c r="I358" i="2"/>
  <c r="G358" i="2"/>
  <c r="F358" i="2"/>
  <c r="E358" i="2"/>
  <c r="H358" i="2"/>
  <c r="J358" i="2"/>
  <c r="K358" i="2"/>
  <c r="L358" i="2"/>
  <c r="P358" i="2"/>
  <c r="D358" i="2"/>
  <c r="O357" i="2"/>
  <c r="O354" i="2"/>
  <c r="O355" i="2"/>
  <c r="O356" i="2"/>
  <c r="O353" i="2"/>
  <c r="O358" i="2" l="1"/>
  <c r="O340" i="2"/>
  <c r="O341" i="2"/>
  <c r="O342" i="2"/>
  <c r="O339" i="2"/>
  <c r="Q344" i="2" l="1"/>
  <c r="P344" i="2"/>
  <c r="N344" i="2"/>
  <c r="M344" i="2"/>
  <c r="L344" i="2"/>
  <c r="K344" i="2"/>
  <c r="J344" i="2"/>
  <c r="I344" i="2"/>
  <c r="H344" i="2"/>
  <c r="G344" i="2"/>
  <c r="F344" i="2"/>
  <c r="E344" i="2"/>
  <c r="D344" i="2"/>
  <c r="O344" i="2" l="1"/>
  <c r="O326" i="2"/>
  <c r="O327" i="2"/>
  <c r="O325" i="2"/>
  <c r="Q329" i="2"/>
  <c r="P329" i="2"/>
  <c r="N329" i="2"/>
  <c r="M329" i="2"/>
  <c r="L329" i="2"/>
  <c r="K329" i="2"/>
  <c r="J329" i="2"/>
  <c r="I329" i="2"/>
  <c r="H329" i="2"/>
  <c r="G329" i="2"/>
  <c r="F329" i="2"/>
  <c r="E329" i="2"/>
  <c r="D329" i="2"/>
  <c r="O329" i="2" l="1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603" i="2" s="1"/>
  <c r="D31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D278" i="2"/>
  <c r="E278" i="2"/>
  <c r="Q278" i="2" l="1"/>
  <c r="P278" i="2"/>
  <c r="O278" i="2"/>
  <c r="N278" i="2"/>
  <c r="M278" i="2"/>
  <c r="L278" i="2"/>
  <c r="K278" i="2"/>
  <c r="J278" i="2"/>
  <c r="I278" i="2"/>
  <c r="H278" i="2"/>
  <c r="G278" i="2"/>
  <c r="F278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D263" i="2"/>
  <c r="M250" i="2"/>
  <c r="P250" i="2"/>
  <c r="Q250" i="2"/>
  <c r="O250" i="2"/>
  <c r="N250" i="2"/>
  <c r="L250" i="2"/>
  <c r="K250" i="2"/>
  <c r="J250" i="2"/>
  <c r="I250" i="2"/>
  <c r="H250" i="2"/>
  <c r="G250" i="2"/>
  <c r="F250" i="2"/>
  <c r="E250" i="2"/>
  <c r="D250" i="2"/>
  <c r="O237" i="2"/>
  <c r="N237" i="2"/>
  <c r="L237" i="2"/>
  <c r="K237" i="2"/>
  <c r="J237" i="2"/>
  <c r="I237" i="2"/>
  <c r="H237" i="2"/>
  <c r="G237" i="2"/>
  <c r="F237" i="2"/>
  <c r="E237" i="2"/>
  <c r="D237" i="2"/>
  <c r="Q220" i="2"/>
  <c r="P220" i="2"/>
  <c r="O220" i="2"/>
  <c r="N220" i="2"/>
  <c r="L220" i="2"/>
  <c r="K220" i="2"/>
  <c r="J220" i="2"/>
  <c r="I220" i="2"/>
  <c r="H220" i="2"/>
  <c r="G220" i="2"/>
  <c r="F220" i="2"/>
  <c r="E220" i="2"/>
  <c r="D220" i="2"/>
  <c r="Q204" i="2"/>
  <c r="P204" i="2"/>
  <c r="O204" i="2"/>
  <c r="N204" i="2"/>
  <c r="L204" i="2"/>
  <c r="K204" i="2"/>
  <c r="J204" i="2"/>
  <c r="I204" i="2"/>
  <c r="H204" i="2"/>
  <c r="G204" i="2"/>
  <c r="F204" i="2"/>
  <c r="E204" i="2"/>
  <c r="D204" i="2"/>
  <c r="Q188" i="2"/>
  <c r="P188" i="2"/>
  <c r="O188" i="2"/>
  <c r="N188" i="2"/>
  <c r="L188" i="2"/>
  <c r="K188" i="2"/>
  <c r="J188" i="2"/>
  <c r="I188" i="2"/>
  <c r="H188" i="2"/>
  <c r="G188" i="2"/>
  <c r="F188" i="2"/>
  <c r="E188" i="2"/>
  <c r="D188" i="2"/>
  <c r="E172" i="2" l="1"/>
  <c r="F172" i="2"/>
  <c r="G172" i="2"/>
  <c r="H172" i="2"/>
  <c r="I172" i="2"/>
  <c r="J172" i="2"/>
  <c r="K172" i="2"/>
  <c r="L172" i="2"/>
  <c r="N172" i="2"/>
  <c r="O172" i="2"/>
  <c r="P172" i="2"/>
  <c r="Q172" i="2"/>
  <c r="D17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D152" i="2"/>
  <c r="R26" i="2" l="1"/>
  <c r="R187" i="1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F48" i="2"/>
  <c r="E48" i="2"/>
  <c r="D48" i="2"/>
  <c r="C48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E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D158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Q130" i="1" l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J39" i="1"/>
  <c r="Q39" i="1"/>
  <c r="P39" i="1"/>
  <c r="N39" i="1"/>
  <c r="M39" i="1"/>
  <c r="L39" i="1"/>
  <c r="K39" i="1"/>
  <c r="I39" i="1"/>
  <c r="H39" i="1"/>
  <c r="G39" i="1"/>
  <c r="F39" i="1"/>
  <c r="E39" i="1"/>
  <c r="D39" i="1"/>
  <c r="O39" i="1"/>
  <c r="E24" i="1"/>
  <c r="Q24" i="1"/>
  <c r="P24" i="1"/>
  <c r="O20" i="1" l="1"/>
  <c r="O24" i="1" s="1"/>
  <c r="N24" i="1"/>
  <c r="M24" i="1"/>
  <c r="L24" i="1"/>
  <c r="K24" i="1"/>
  <c r="J24" i="1"/>
  <c r="I24" i="1"/>
  <c r="H24" i="1"/>
  <c r="G24" i="1"/>
  <c r="F24" i="1"/>
  <c r="D24" i="1"/>
  <c r="E11" i="1" l="1"/>
  <c r="F11" i="1"/>
  <c r="G11" i="1"/>
  <c r="H11" i="1"/>
  <c r="I11" i="1"/>
  <c r="J11" i="1"/>
  <c r="K11" i="1"/>
  <c r="L11" i="1"/>
  <c r="M11" i="1"/>
  <c r="N11" i="1"/>
  <c r="O11" i="1"/>
  <c r="P11" i="1"/>
  <c r="Q11" i="1"/>
  <c r="D11" i="1"/>
</calcChain>
</file>

<file path=xl/sharedStrings.xml><?xml version="1.0" encoding="utf-8"?>
<sst xmlns="http://schemas.openxmlformats.org/spreadsheetml/2006/main" count="12247" uniqueCount="503">
  <si>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</si>
  <si>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</si>
  <si>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</si>
  <si>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</si>
  <si>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</si>
  <si>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</si>
  <si>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</si>
  <si>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>Очищенно дорог, км</t>
  </si>
  <si>
    <t xml:space="preserve">Кол-во убранных участков УДС, шт </t>
  </si>
  <si>
    <t>Выход техники, 
ед.</t>
  </si>
  <si>
    <t>всего за сутки</t>
  </si>
  <si>
    <t>ВСЕГО: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</si>
  <si>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</si>
  <si>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</si>
  <si>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</si>
  <si>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</si>
  <si>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</si>
  <si>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</si>
  <si>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Информация об уборке улично-дорожной сети г. Красноярска c 8:00 20.10.2016 г. по 8:00 21.10.2016 г.</t>
  </si>
  <si>
    <t>МП ДРСП "Левобережноек</t>
  </si>
  <si>
    <t>МП ДРСП "Свердловское"</t>
  </si>
  <si>
    <t>Мп ДРСП "Ленинское"</t>
  </si>
  <si>
    <t>За прошедшие сутки поступило 48 заявок на подсыпку УДС, из них выполнено 48</t>
  </si>
  <si>
    <t>-</t>
  </si>
  <si>
    <t>МП "ДРСП Левобережное"</t>
  </si>
  <si>
    <t>МП "ДРСП Ленинского района"</t>
  </si>
  <si>
    <t>МП "ДРСП Свердловского района"</t>
  </si>
  <si>
    <t>21.10.2016   ночь</t>
  </si>
  <si>
    <t>Информация об уборке улично-дорожной сети г. Красноярска c 8:00 21.10.2016 г. по 8:00 22.10.2016 г.</t>
  </si>
  <si>
    <t>За прошедшие сутки поступило 1 заявка на подсыпку УДС, из них выполнено 1</t>
  </si>
  <si>
    <t>Информация об уборке улично-дорожной сети г. Красноярска c 8:00 22.10.2016 г. по 8:00 23.10.2016 г.</t>
  </si>
  <si>
    <t>Информация об уборке улично-дорожной сети г. Красноярска c 8:00 23.10.2016 г. по 8:00 24.10.2016 г.</t>
  </si>
  <si>
    <t>За прошедшие сутки поступило 5 заявка на подсыпку УДС, из них выполнено 5</t>
  </si>
  <si>
    <t>Информация об уборке улично-дорожной сети г. Красноярска c 8:00 24.10.2016 г. по 8:00 25.10.2016 г.</t>
  </si>
  <si>
    <t>За прошедшие сутки поступило 5 заявка на подсыпку УДС, из них выполнено 3</t>
  </si>
  <si>
    <t>Информация об уборке улично-дорожной сети г. Красноярска c 8:00 25.10.2016 г. по 8:00 26.10.2016 г.</t>
  </si>
  <si>
    <t>За прошедшие сутки поступило 32 заявка на подсыпку УДС, из них выполнено 1</t>
  </si>
  <si>
    <t>Информация об уборке улично-дорожной сети г. Красноярска c 8:00 26.10.2016 г. по 8:00 27.10.2016 г.</t>
  </si>
  <si>
    <t>За прошедшие сутки поступило 9 заявка на подсыпку УДС, из них выполнено 7</t>
  </si>
  <si>
    <t>Информация об уборке улично-дорожной сети г. Красноярска c 8:00 27.10.2016 г. по 8:00 28.10.2016 г.</t>
  </si>
  <si>
    <t>За прошедшие сутки поступило  74 заявка на подсыпку УДС, из них выполнено 14</t>
  </si>
  <si>
    <t>Информация об уборке улично-дорожной сети г. Красноярска c 8:00 28.10.2016 г. по 8:00 29.10.2016 г.</t>
  </si>
  <si>
    <t>Информация об уборке улично-дорожной сети г. Красноярска c 8:00 29.10.2016 г. по 8:00 30.10.2016 г.</t>
  </si>
  <si>
    <t>Информация об уборке улично-дорожной сети г. Красноярска c 8:00 30.10.2016 г. по 8:00 31.10.2016 г.</t>
  </si>
  <si>
    <t>За прошедшие сутки поступило  7 заявка на подсыпку УДС, из них выполнено 7</t>
  </si>
  <si>
    <t>За прошедшие сутки поступило  2 заявка на подсыпку УДС, из них выполнено 2</t>
  </si>
  <si>
    <t>За прошедшие сутки поступило  2 заявка на подсыпку УДС, из них выполнено -</t>
  </si>
  <si>
    <t>Информация об уборке улично-дорожной сети г. Красноярска c 8:00 31.10.2016 г. по 8:00 01.11.2016 г.</t>
  </si>
  <si>
    <t>За прошедшие сутки поступило  3 заявка на подсыпку УДС, из них выполнено -</t>
  </si>
  <si>
    <t>Информация об уборке улично-дорожной сети г. Красноярска c 8:00 01.11.2016 г. по 8:00 02.11.2016 г.</t>
  </si>
  <si>
    <t>За прошедшие сутки поступило  25 заявка на подсыпку УДС, из них выполнено 24</t>
  </si>
  <si>
    <t>ИЗ НИХ КДМ</t>
  </si>
  <si>
    <t>БОБКЕТ</t>
  </si>
  <si>
    <t>ПОГРУЗЧИК</t>
  </si>
  <si>
    <t>ГРЕЙДЕР</t>
  </si>
  <si>
    <t>КДМ</t>
  </si>
  <si>
    <t>ЩЕТКА</t>
  </si>
  <si>
    <t>САМОСВАЛ</t>
  </si>
  <si>
    <t>САТП</t>
  </si>
  <si>
    <t>МОТОБЛОК</t>
  </si>
  <si>
    <t>МУЛЬТИКАР</t>
  </si>
  <si>
    <t>ЖИЛЕТТА</t>
  </si>
  <si>
    <t>КАМАЗ</t>
  </si>
  <si>
    <t>ЗИЛ</t>
  </si>
  <si>
    <t xml:space="preserve">ТРАКТОР </t>
  </si>
  <si>
    <t>Левобережное</t>
  </si>
  <si>
    <t>Ленинское</t>
  </si>
  <si>
    <t>Свердловское</t>
  </si>
  <si>
    <t>ИТОГО</t>
  </si>
  <si>
    <t>В ДЕНЬ 02.11.2016 ВЫХОД ТЕХНИКИ</t>
  </si>
  <si>
    <t>Информация об уборке улично-дорожной сети г. Красноярска c 8:00 02.11.2016 г. по 8:00 03.11.2016 г.</t>
  </si>
  <si>
    <t>За прошедшие сутки поступило  139 заявка на подсыпку УДС, из них выполнено 139</t>
  </si>
  <si>
    <t>Информация об уборке улично-дорожной сети г. Красноярска c 8:00 03.11.2016 г. по 8:00 04.11.2016 г.</t>
  </si>
  <si>
    <t>Информация об уборке улично-дорожной сети г. Красноярска c 8:00 04.11.2016 г. по 8:00 05.11.2016 г.</t>
  </si>
  <si>
    <t>Информация об уборке улично-дорожной сети г. Красноярска c 8:00 05.11.2016 г. по 8:00 06.11.2016 г.</t>
  </si>
  <si>
    <t>Информация об уборке улично-дорожной сети г. Красноярска c 8:00 06.11.2016 г. по 8:00 07.11.2016 г.</t>
  </si>
  <si>
    <t>За прошедшие сутки поступило  10 заявка на подсыпку УДС, из них выполнено 5</t>
  </si>
  <si>
    <t>За прошедшие сутки поступило  31 заявка на подсыпку УДС, из них выполнено 3</t>
  </si>
  <si>
    <t>За прошедшие сутки поступило  18 заявка на подсыпку УДС, из них выполнено 13</t>
  </si>
  <si>
    <t>За прошедшие сутки поступило  9 заявка на подсыпку УДС, из них выполнено 0</t>
  </si>
  <si>
    <t>Информация об уборке улично-дорожной сети г. Красноярска c 8:00 07.11.2016 г. по 8:00 08.11.2016 г.</t>
  </si>
  <si>
    <t>За прошедшие сутки поступило  7 заявка на подсыпку УДС, из них выполнено 0</t>
  </si>
  <si>
    <t>Информация об уборке улично-дорожной сети г. Красноярска c 8:00 09.11.2016 г. по 8:00 10.11.2016 г.</t>
  </si>
  <si>
    <t>За прошедшие сутки поступило  33 заявка на подсыпку УДС, из них выполнено 32</t>
  </si>
  <si>
    <t>Информация об уборке улично-дорожной сети г. Красноярска c 8:00 10.11.2016 г. по 8:00 11.11.2016 г.</t>
  </si>
  <si>
    <t>МП "УЗС"</t>
  </si>
  <si>
    <t>9 (из них 1 комплект)</t>
  </si>
  <si>
    <t>67 ( из них 3 комплекта)</t>
  </si>
  <si>
    <t>5 (из них 1 комплект)</t>
  </si>
  <si>
    <t>За прошедшие сутки поступило  160 заявка на подсыпку УДС, из них выполнено 107</t>
  </si>
  <si>
    <t>13 (из них 1 комплект)</t>
  </si>
  <si>
    <t>Информация об уборке улично-дорожной сети г. Красноярска c 8:00 11.11.2016 г. по 8:00 12.11.2016 г.</t>
  </si>
  <si>
    <t>Информация об уборке улично-дорожной сети г. Красноярска c 8:00 12.11.2016 г. по 8:00 13.11.2016 г.</t>
  </si>
  <si>
    <t>Информация об уборке улично-дорожной сети г. Красноярска c 8:00 13.11.2016 г. по 8:00 14.11.2016 г.</t>
  </si>
  <si>
    <t xml:space="preserve">За прошедшие сутки поступило   заявка  УДС, из них выполнено </t>
  </si>
  <si>
    <t>Информация об уборке улично-дорожной сети г. Красноярска c 8:00 14.11.2016 г. по 8:00 15.11.2016 г.</t>
  </si>
  <si>
    <t>Информация об уборке улично-дорожной сети г. Красноярска c 8:00 15.11.2016 г. по 8:00 16.11.2016 г.</t>
  </si>
  <si>
    <t>Информация об уборке улично-дорожной сети г. Красноярска c 8:00 16.11.2016 г. по 8:00 17.11.2016 г.</t>
  </si>
  <si>
    <t>За прошедшие сутки поступило  173 заявка  УДС, из них выполнено 82</t>
  </si>
  <si>
    <t>Информация об уборке улично-дорожной сети г. Красноярска c 8:00 17.11.2016 г. по 8:00 18.11.2016 г.</t>
  </si>
  <si>
    <t>Очищенно дорог, м2</t>
  </si>
  <si>
    <t>66  420</t>
  </si>
  <si>
    <t>Информация об уборке улично-дорожной сети г. Красноярска c 8:00 18.11.2016 г. по 8:00 19.11.2016 г.</t>
  </si>
  <si>
    <t>Информация об уборке улично-дорожной сети г. Красноярска c 8:00 21.11.2016 г. по 8:00 22.11.2016 г.</t>
  </si>
  <si>
    <t>Информация об уборке улично-дорожной сети г. Красноярска c 8:00 22.11.2016 г. по 8:00 23.11.2016 г.</t>
  </si>
  <si>
    <t>Информация об уборке улично-дорожной сети г. Красноярска c 8:00 23.11.2016 г. по 8:00 24.11.2016 г.</t>
  </si>
  <si>
    <t>Информация об уборке улично-дорожной сети г. Красноярска c 8:00 24.11.2016 г. по 8:00 25.11.2016 г.</t>
  </si>
  <si>
    <t>Информация об уборке улично-дорожной сети г. Красноярска c 8:00 26.11.2016 г. по 8:00 27.11.2016 г.</t>
  </si>
  <si>
    <t>Информация об уборке улично-дорожной сети г. Красноярска c 8:00 25.11.2016 г. по 8:00 26.11.2016 г.</t>
  </si>
  <si>
    <t>Информация об уборке улично-дорожной сети г. Красноярска c 8:00 27.11.2016 г. по 8:00 28.11.2016 г.</t>
  </si>
  <si>
    <t>Информация об уборке улично-дорожной сети г. Красноярска c 8:00 28.11.2016 г. по 8:00 29.11.2016 г.</t>
  </si>
  <si>
    <t>Информация об уборке улично-дорожной сети г. Красноярска c 8:00 29.11.2016 г. по 8:00 30.11.2016 г.</t>
  </si>
  <si>
    <t>Информация об уборке улично-дорожной сети г. Красноярска c 8:00 30.11.2016 г. по 8:00 01.12.2016 г.</t>
  </si>
  <si>
    <t>Выход техники, 
машино-смен</t>
  </si>
  <si>
    <t>Информация об уборке улично-дорожной сети г. Красноярска c 8:00 01.12.2016 г. по 8:00 02.12.2016 г.</t>
  </si>
  <si>
    <t>Информация об уборке улично-дорожной сети г. Красноярска c 8:00 02.12.2016 г. по 8:00 03.12.2016 г.</t>
  </si>
  <si>
    <t>Информация об уборке улично-дорожной сети г. Красноярска c 8:00 03.12.2016 г. по 8:00 04.12.2016 г.</t>
  </si>
  <si>
    <t>Информация об уборке улично-дорожной сети г. Красноярска c 8:00 04.12.2016 г. по 8:00 05.12.2016 г.</t>
  </si>
  <si>
    <t>Информация об уборке улично-дорожной сети г. Красноярска c 8:00 05.12.2016 г. по 8:00 06.12.2016 г.</t>
  </si>
  <si>
    <t>Информация об уборке улично-дорожной сети г. Красноярска c 8:00 06.12.2016 г. по 8:00 07.12.2016 г.</t>
  </si>
  <si>
    <t>Информация об уборке улично-дорожной сети г. Красноярска c 8:00 07.12.2016 г. по 8:00 08.12.2016 г.</t>
  </si>
  <si>
    <t>Информация об уборке улично-дорожной сети г. Красноярска c 8:00 08.12.2016 г. по 8:00 09.12.2016 г.</t>
  </si>
  <si>
    <t>01.12.-08.12</t>
  </si>
  <si>
    <t>21.11-30.11.</t>
  </si>
  <si>
    <t>15.10-31.10.2016</t>
  </si>
  <si>
    <t>2239 ( УЗС)</t>
  </si>
  <si>
    <t>77837 (без УЗС)</t>
  </si>
  <si>
    <t>Период</t>
  </si>
  <si>
    <t>Вывезено снега</t>
  </si>
  <si>
    <t>15-31.10.2016</t>
  </si>
  <si>
    <t>УЗС</t>
  </si>
  <si>
    <t>21-30.11.2016</t>
  </si>
  <si>
    <t>01-08.12.2016</t>
  </si>
  <si>
    <t>Информация об уборке улично-дорожной сети г. Красноярска c 8:00 01.12.2016 г. по 8:00 08.12.2016 г.</t>
  </si>
  <si>
    <t>Кол-во убраных улиц УДС с вывозом снега</t>
  </si>
  <si>
    <t>Информация об уборке улично-дорожной сети г. Красноярска c 8:00 09.12.2016 г. по 8:00 10.12.2016 г.</t>
  </si>
  <si>
    <t>Информация об уборке улично-дорожной сети г. Красноярска c 8:00 10.12.2016 г. по 8:00 11.12.2016 г.</t>
  </si>
  <si>
    <t>Информация об уборке улично-дорожной сети г. Красноярска c 8:00 11.12.2016 г. по 8:00 12.12.2016 г.</t>
  </si>
  <si>
    <t>Кол-во убраных улиц с вывозом</t>
  </si>
  <si>
    <t>Кол-во убраных улиц с вывозом снега</t>
  </si>
  <si>
    <t>Информация об уборке улично-дорожной сети г. Красноярска c 8:00 12.12.2016 г. по 8:00 13.12.2016 г.</t>
  </si>
  <si>
    <t>Информация об уборке улично-дорожной сети г. Красноярска c 8:00 13.12.2016 г. по 8:00 14.12.2016 г.</t>
  </si>
  <si>
    <t>Информация об уборке улично-дорожной сети г. Красноярска c 8:00 14.12.2016 г. по 8:00 15.12.2016 г.</t>
  </si>
  <si>
    <t>Информация об уборке улично-дорожной сети г. Красноярска c 8:00 15.12.2016 г. по 8:00 16.12.2016 г.</t>
  </si>
  <si>
    <t>Информация об уборке улично-дорожной сети г. Красноярска c 8:00 16.12.2016 г. по 8:00 17.12.2016 г.</t>
  </si>
  <si>
    <t>Информация об уборке улично-дорожной сети г. Красноярска c 8:00 17.12.2016 г. по 8:00 18.12.2016 г.</t>
  </si>
  <si>
    <t>Информация об уборке улично-дорожной сети г. Красноярска c 8:00 18.12.2016 г. по 8:00 19.12.2016 г.</t>
  </si>
  <si>
    <t>Информация об уборке улично-дорожной сети г. Красноярска c 8:00 19.12.2016 г. по 8:00 20.12.2016 г.</t>
  </si>
  <si>
    <t>МП ДРСП "Левобережное"</t>
  </si>
  <si>
    <t>Информация об уборке улично-дорожной сети г. Красноярска c 8:00 20.12.2016 г. по 8:00 21.12.2016 г.</t>
  </si>
  <si>
    <t>Информация об уборке улично-дорожной сети г. Красноярска c 8:00 21.12.2016 г. по 8:00 22.12.2016 г.</t>
  </si>
  <si>
    <t>Информация об уборке улично-дорожной сети г. Красноярска c 8:00 22.12.2016 г. по 8:00 23.12.2016 г.</t>
  </si>
  <si>
    <t>Информация об уборке улично-дорожной сети г. Красноярска c 8:00 23.12.2016 г. по 8:00 24.12.2016 г.</t>
  </si>
  <si>
    <t>Информация об уборке улично-дорожной сети г. Красноярска c 8:00 24.12.2016 г. по 8:00 25.12.2016 г.</t>
  </si>
  <si>
    <t>Информация об уборке улично-дорожной сети г. Красноярска c 8:00 25.12.2016 г. по 8:00 26.12.2016 г.</t>
  </si>
  <si>
    <t>Информация об уборке улично-дорожной сети г. Красноярска c 8:00 26.12.2016 г. по 8:00 27.12.2016 г.</t>
  </si>
  <si>
    <t>Информация об уборке улично-дорожной сети г. Красноярска c 8:00 27.12.2016 г. по 8:00 28.12.2016 г.</t>
  </si>
  <si>
    <t>Информация об уборке улично-дорожной сети г. Красноярска c 8:00 28.12.2016 г. по 8:00 29.12.2016 г.</t>
  </si>
  <si>
    <t>Информация об уборке улично-дорожной сети г. Красноярска c 8:00 29.12.2016 г. по 8:00 30.12.2016 г.</t>
  </si>
  <si>
    <t>Информация об уборке улично-дорожной сети г. Красноярска c 8:00 30.12.2016 г. по 8:00 31.12.2016 г.</t>
  </si>
  <si>
    <t>Информация об уборке улично-дорожной сети г. Красноярска c 8:00 31.12.2016 г. по 8:00 01.01.2017 г.</t>
  </si>
  <si>
    <t>ООО "Благоустройство"</t>
  </si>
  <si>
    <t>Информация об уборке улично-дорожной сети г. Красноярска c 8:00 01.01.2017 г. по 8:00 02.01.2017 г.</t>
  </si>
  <si>
    <t>Информация об уборке улично-дорожной сети г. Красноярска c 8:00 02.01.2017 г. по 8:00 03.01.2017 г.</t>
  </si>
  <si>
    <t>Информация об уборке улично-дорожной сети г. Красноярска c 8:00 03.01.2017 г. по 8:00 04.01.2017 г.</t>
  </si>
  <si>
    <t>Информация об уборке улично-дорожной сети г. Красноярска c 8:00 04.01.2017 г. по 8:00 05.01.2017 г.</t>
  </si>
  <si>
    <t>Информация об уборке улично-дорожной сети г. Красноярска c 8:00 05.01.2017 г. по 8:00 06.01.2017 г.</t>
  </si>
  <si>
    <t>Информация об уборке улично-дорожной сети г. Красноярска c 8:00 06.01.2017 г. по 8:00 07.01.2017 г.</t>
  </si>
  <si>
    <t>Информация об уборке улично-дорожной сети г. Красноярска c 8:00 07.01.2017 г. по 8:00 08.01.2017 г.</t>
  </si>
  <si>
    <t>Информация об уборке улично-дорожной сети г. Красноярска c 8:00 08.01.2017 г. по 8:00 09.01.2017 г.</t>
  </si>
  <si>
    <t>Информация об уборке улично-дорожной сети г. Красноярска c 8:00 09.01.2017 г. по 8:00 10.01.2017 г.</t>
  </si>
  <si>
    <t>Информация об уборке улично-дорожной сети г. Красноярска c 8:00 10.01.2017 г. по 8:00 11.01.2017 г.</t>
  </si>
  <si>
    <t>Информация об уборке улично-дорожной сети г. Красноярска c 8:00 11.01.2017 г. по 8:00 12.01.2017 г.</t>
  </si>
  <si>
    <t>Информация об уборке улично-дорожной сети г. Красноярска c 8:00 12.01.2017 г. по 8:00 13.01.2017 г.</t>
  </si>
  <si>
    <t>Декабрь 2016</t>
  </si>
  <si>
    <t>Информация об уборке улично-дорожной сети г. Красноярска c 8:00 13.01.2017 г. по 8:00 14.01.2017 г.</t>
  </si>
  <si>
    <t>Информация об уборке улично-дорожной сети г. Красноярска c 8:00 14.01.2017 г. по 8:00 15.01.2017 г.</t>
  </si>
  <si>
    <t>Информация об уборке улично-дорожной сети г. Красноярска c 8:00 15.01.2017 г. по 8:00 16.01.2017 г.</t>
  </si>
  <si>
    <t>Информация об уборке улично-дорожной сети г. Красноярска c 8:00 16.01.2017 г. по 8:00 17.01.2017 г.</t>
  </si>
  <si>
    <t>Информация об уборке улично-дорожной сети г. Красноярска c 8:00 17.01.2017 г. по 8:00 18.01.2017 г.</t>
  </si>
  <si>
    <t>Информация об уборке улично-дорожной сети г. Красноярска c 8:00 18.01.2017 г. по 8:00 19.01.2017 г.</t>
  </si>
  <si>
    <t>Информация об уборке улично-дорожной сети г. Красноярска c 8:00 19.01.2017 г. по 8:00 20.01.2017 г.</t>
  </si>
  <si>
    <t>Информация об уборке улично-дорожной сети г. Красноярска c 8:00 20.01.2017 г. по 8:00 21.01.2017 г.</t>
  </si>
  <si>
    <t>Информация об уборке улично-дорожной сети г. Красноярска c 8:00 21.01.2017 г. по 8:00 22.01.2017 г.</t>
  </si>
  <si>
    <t>Информация об уборке улично-дорожной сети г. Красноярска c 8:00 22.01.2017 г. по 8:00 23.01.2017 г.</t>
  </si>
  <si>
    <t>Информация об уборке улично-дорожной сети г. Красноярска c 8:00 23.01.2017 г. по 8:00 24.01.2017 г.</t>
  </si>
  <si>
    <t>16-22.01.17</t>
  </si>
  <si>
    <t>Информация об уборке улично-дорожной сети г. Красноярска c 8:00 16.01.2017 г. по 8:00 22.01.2017 г.</t>
  </si>
  <si>
    <t>Информация об уборке улично-дорожной сети г. Красноярска c 8:00 24.01.2017 г. по 8:00 25.01.2017 г.</t>
  </si>
  <si>
    <t>Информация об уборке улично-дорожной сети г. Красноярска c 8:00 25.01.2017 г. по 8:00 26.01.2017 г.</t>
  </si>
  <si>
    <t>Информация об уборке улично-дорожной сети г. Красноярска c 8:00 26.01.2017 г. по 8:00 27.01.2017 г.</t>
  </si>
  <si>
    <t>Информация об уборке улично-дорожной сети г. Красноярска c 8:00 27.01.2017 г. по 8:00 28.01.2017 г.</t>
  </si>
  <si>
    <t>МП  "УЗС"</t>
  </si>
  <si>
    <t>Информация об уборке улично-дорожной сети г. Красноярска c 8:00 28.01.2017 г. по 8:00 29.01.2017 г.</t>
  </si>
  <si>
    <t>Информация об уборке улично-дорожной сети г. Красноярска c 8:00 29.01.2017 г. по 8:00 30.01.2017 г.</t>
  </si>
  <si>
    <t>29.01.2017   ночь</t>
  </si>
  <si>
    <t>29.01.2017  день</t>
  </si>
  <si>
    <t>Информация об уборке улично-дорожной сети г. Красноярска c 8:00 30.01.2017 г. по 8:00 31.01.2017 г.</t>
  </si>
  <si>
    <t>Информация об уборке улично-дорожной сети г. Красноярска c 8:00 31.01.2017 г. по 8:00 01.02.2017 г.</t>
  </si>
  <si>
    <t>Информация об уборке улично-дорожной сети г. Красноярска c 8:00 01.02.2017 г. по 8:00 02.02.2017 г.</t>
  </si>
  <si>
    <t>Информация об уборке улично-дорожной сети г. Красноярска c 8:00 02.02.2017 г. по 8:00 03.02.2017 г.</t>
  </si>
  <si>
    <t>Информация об уборке улично-дорожной сети г. Красноярска c 8:00 03.02.2017 г. по 8:00 04.02.2017 г.</t>
  </si>
  <si>
    <t>Информация об уборке улично-дорожной сети г. Красноярска c 8:00 04.02.2017 г. по 8:00 05.02.2017 г.</t>
  </si>
  <si>
    <t>Информация об уборке улично-дорожной сети г. Красноярска c 8:00 05.02.2017 г. по 8:00 06.02.2017 г.</t>
  </si>
  <si>
    <t>Информация об уборке улично-дорожной сети г. Красноярска c 8:00 06.02.2017 г. по 8:00 07.02.2017 г.</t>
  </si>
  <si>
    <t>Информация об уборке улично-дорожной сети г. Красноярска c 8:00 07.02.2017 г. по 8:00 08.02.2017 г.</t>
  </si>
  <si>
    <t>Информация об уборке улично-дорожной сети г. Красноярска c 8:00 08.02.2017 г. по 8:00 09.02.2017 г.</t>
  </si>
  <si>
    <t>Информация об уборке улично-дорожной сети г. Красноярска c 8:00 09.02.2017 г. по 8:00 10.02.2017 г.</t>
  </si>
  <si>
    <t>Информация об уборке улично-дорожной сети г. Красноярска c 8:00 10.02.2017 г. по 8:00 11.02.2017 г.</t>
  </si>
  <si>
    <t>Информация об уборке улично-дорожной сети г. Красноярска c 8:00 11.02.2017 г. по 8:00 12.02.2017 г.</t>
  </si>
  <si>
    <t>Информация об уборке улично-дорожной сети г. Красноярска c 8:00 12.02.2017 г. по 8:00 13.02.2017 г.</t>
  </si>
  <si>
    <t>Информация об уборке улично-дорожной сети г. Красноярска c 8:00 13.02.2017 г. по 8:00 14.02.2017 г.</t>
  </si>
  <si>
    <t>Информация об уборке улично-дорожной сети г. Красноярска c 8:00 14.02.2017 г. по 8:00 15.02.2017 г.</t>
  </si>
  <si>
    <t>Информация об уборке улично-дорожной сети г. Красноярска c 8:00 15.02.2017 г. по 8:00 16.02.2017 г.</t>
  </si>
  <si>
    <t>Информация об уборке улично-дорожной сети г. Красноярска c 8:00 16.02.2017 г. по 8:00 17.02.2017 г.</t>
  </si>
  <si>
    <t>Информация об уборке улично-дорожной сети г. Красноярска c 8:00 17.02.2017 г. по 8:00 18.02.2017 г.</t>
  </si>
  <si>
    <t>Информация об уборке улично-дорожной сети г. Красноярска c 8:00 18.02.2017 г. по 8:00 19.02.2017 г.</t>
  </si>
  <si>
    <t>Информация об уборке улично-дорожной сети г. Красноярска c 8:00 19.02.2017 г. по 8:00 20.02.2017 г.</t>
  </si>
  <si>
    <t>Информация об уборке улично-дорожной сети г. Красноярска c 8:00 20.02.2017 г. по 8:00 21.02.2017 г.</t>
  </si>
  <si>
    <t>Информация об уборке улично-дорожной сети г. Красноярска c 8:00 21.02.2017 г. по 8:00 22.02.2017 г.</t>
  </si>
  <si>
    <t>Информация об уборке улично-дорожной сети г. Красноярска c 8:00 22.02.2017 г. по 8:00 23.02.2017 г.</t>
  </si>
  <si>
    <t>Информация об уборке улично-дорожной сети г. Красноярска c 8:00 23.02.2017 г. по 8:00 24.02.2017 г.</t>
  </si>
  <si>
    <t>Информация об уборке улично-дорожной сети г. Красноярска c 8:00 24.02.2017 г. по 8:00 25.02.2017 г.</t>
  </si>
  <si>
    <t>Информация об уборке улично-дорожной сети г. Красноярска c 8:00 25.02.2017 г. по 8:00 26.02.2017 г.</t>
  </si>
  <si>
    <t>Информация об уборке улично-дорожной сети г. Красноярска c 8:00 26.02.2017 г. по 8:00 27.02.2017 г.</t>
  </si>
  <si>
    <t>Информация об уборке улично-дорожной сети г. Красноярска c 8:00 27.02.2017 г. по 8:00 28.02.2017 г.</t>
  </si>
  <si>
    <t>Информация об уборке улично-дорожной сети г. Красноярска c 8:00 28.02.2017 г. по 8:00 01.03.2017 г.</t>
  </si>
  <si>
    <t>Информация об уборке улично-дорожной сети г. Красноярска c 8:00 01.03.2017 г. по 8:00 02.03.2017 г.</t>
  </si>
  <si>
    <t>Информация об уборке улично-дорожной сети г. Красноярска c 8:00 02.03.2017 г. по 8:00 03.03.2017 г.</t>
  </si>
  <si>
    <t>Информация об уборке улично-дорожной сети г. Красноярска c 8:00 03.03.2017 г. по 8:00 04.03.2017 г.</t>
  </si>
  <si>
    <t>Информация об уборке улично-дорожной сети г. Красноярска c 8:00 04.03.2017 г. по 8:00 05.03.2017 г.</t>
  </si>
  <si>
    <t>Информация об уборке улично-дорожной сети г. Красноярска c 8:00 05.03.2017 г. по 8:00 06.03.2017 г.</t>
  </si>
  <si>
    <t>Информация об уборке улично-дорожной сети г. Красноярска c 8:00 06.03.2017 г. по 8:00 07.03.2017 г.</t>
  </si>
  <si>
    <t>Информация об уборке улично-дорожной сети г. Красноярска c 8:00 07.03.2017 г. по 8:00 08.03.2017 г.</t>
  </si>
  <si>
    <t>Информация об уборке улично-дорожной сети г. Красноярска c 8:00 08.03.2017 г. по 8:00 09.03.2017 г.</t>
  </si>
  <si>
    <t>Информация об уборке улично-дорожной сети г. Красноярска c 8:00 09.03.2017 г. по 8:00 10.03.2017 г.</t>
  </si>
  <si>
    <t>Информация об уборке улично-дорожной сети г. Красноярска c 8:00 10.03.2017 г. по 8:00 11.03.2017 г.</t>
  </si>
  <si>
    <t>Информация об уборке улично-дорожной сети г. Красноярска c 8:00 11.03.2017 г. по 8:00 12.03.2017 г.</t>
  </si>
  <si>
    <t>Информация об уборке улично-дорожной сети г. Красноярска c 8:00 12.03.2017 г. по 8:00 13.03.2017 г.</t>
  </si>
  <si>
    <t>Информация об уборке улично-дорожной сети г. Красноярска c 8:00 13.03.2017 г. по 8:00 14.03.2017 г.</t>
  </si>
  <si>
    <t>Информация об уборке улично-дорожной сети г. Красноярска c 8:00 14.03.2017 г. по 8:00 15.03.2017 г.</t>
  </si>
  <si>
    <t>Информация об уборке улично-дорожной сети г. Красноярска c 8:00 15.03.2017 г. по 8:00 16.03.2017 г.</t>
  </si>
  <si>
    <t>Информация об уборке улично-дорожной сети г. Красноярска c 8:00 16.03.2017 г. по 8:00 17.03.2017 г.</t>
  </si>
  <si>
    <t>Информация об уборке улично-дорожной сети г. Красноярска c 8:00 17.03.2017 г. по 8:00 18.03.2017 г.</t>
  </si>
  <si>
    <t>Информация об уборке улично-дорожной сети г. Красноярска c 8:00 19.03.2017 г. по 8:00 20.03.2017 г.</t>
  </si>
  <si>
    <t>Информация об уборке улично-дорожной сети г. Красноярска c 8:00 20.03.2017 г. по 8:00 21.03.2017 г.</t>
  </si>
  <si>
    <t>Информация об уборке улично-дорожной сети г. Красноярска c 8:00 18.03.2017 г. по 8:00 19.03.2017 г.</t>
  </si>
  <si>
    <t>Информация об уборке улично-дорожной сети г. Красноярска c 8:00 21.03.2017 г. по 8:00 22.03.2017 г.</t>
  </si>
  <si>
    <t>Информация об уборке улично-дорожной сети г. Красноярска c 8:00 22.03.2017 г. по 8:00 23.03.2017 г.</t>
  </si>
  <si>
    <t>.</t>
  </si>
  <si>
    <t>Информация об уборке улично-дорожной сети г. Красноярска c 8:00 23.03.2017 г. по 8:00 24.03.2017 г.</t>
  </si>
  <si>
    <t>Информация об уборке улично-дорожной сети г. Красноярска c 8:00 24.03.2017 г. по 8:00 25.03.2017 г.</t>
  </si>
  <si>
    <t>Информация об уборке улично-дорожной сети г. Красноярска c 8:00 25.03.2017 г. по 8:00 26.03.2017 г.</t>
  </si>
  <si>
    <t>Информация об уборке улично-дорожной сети г. Красноярска c 8:00 26.03.2017 г. по 8:00 27.03.2017 г.</t>
  </si>
  <si>
    <t>Информация об уборке улично-дорожной сети г. Красноярска c 8:00 27.03.2017 г. по 8:00 28.03.2017 г.</t>
  </si>
  <si>
    <t>Информация об уборке улично-дорожной сети г. Красноярска c 8:00 28.03.2017 г. по 8:00 29.03.2017 г.</t>
  </si>
  <si>
    <t>Информация об уборке улично-дорожной сети г. Красноярска c 8:00 29.03.2017 г. по 8:00 30.03.2017 г.</t>
  </si>
  <si>
    <t>Информация об уборке улично-дорожной сети г. Красноярска c 8:00 30.03.2017 г. по 8:00 31.03.2017 г.</t>
  </si>
  <si>
    <t>Информация об уборке улично-дорожной сети г. Красноярска c 8:00 31.03.2017 г. по 8:00 01.04.2017 г.</t>
  </si>
  <si>
    <t>Информация об уборке улично-дорожной сети г. Красноярска c 8:00 01.04.2017 г. по 8:00 02.04.2017 г.</t>
  </si>
  <si>
    <t>Информация об уборке улично-дорожной сети г. Красноярска c 8:00 02.04.2017 г. по 8:00 03.04.2017 г.</t>
  </si>
  <si>
    <t>Информация об уборке улично-дорожной сети г. Красноярска c 8:00 03.04.2017 г. по 8:00 04.04.2017 г.</t>
  </si>
  <si>
    <t>27.03-02.04.2017</t>
  </si>
  <si>
    <t>Информация об уборке улично-дорожной сети г. Красноярска c 8:00 04.04.2017 г. по 8:00 05.04.2017 г.</t>
  </si>
  <si>
    <t>Информация об уборке улично-дорожной сети г. Красноярска c 8:00 05.04.2017 г. по 8:00 06.04.2017 г.</t>
  </si>
  <si>
    <t>Информация об уборке улично-дорожной сети г. Красноярска c 8:00 06.04.2017 г. по 8:00 07.04.2017 г.</t>
  </si>
  <si>
    <t>Информация об уборке улично-дорожной сети г. Красноярска c 8:00 07.04.2017 г. по 8:00 08.04.2017 г.</t>
  </si>
  <si>
    <t>Информация об уборке улично-дорожной сети г. Красноярска c 8:00 08.04.2017 г. по 8:00 09.04.2017 г.</t>
  </si>
  <si>
    <t>Информация об уборке улично-дорожной сети г. Красноярска c 8:00 09.04.2017 г. по 8:00 10.04.2017 г.</t>
  </si>
  <si>
    <t>Информация об уборке улично-дорожной сети г. Красноярска c 8:00 10.04.2017 г. по 8:00 11.04.2017 г.</t>
  </si>
  <si>
    <t>Информация об уборке улично-дорожной сети г. Красноярска c 8:00 11.04.2017 г. по 8:00 12.04.2017 г.</t>
  </si>
  <si>
    <t>Информация об уборке улично-дорожной сети г. Красноярска c 8:00 12.04.2017 г. по 8:00 13.04.2017 г.</t>
  </si>
  <si>
    <t>Информация об уборке улично-дорожной сети г. Красноярска c 8:00 13.04.2017 г. по 8:00 14.04.2017 г.</t>
  </si>
  <si>
    <t>Информация об уборке улично-дорожной сети г. Красноярска c 8:00 14.04.2017 г. по 8:00 15.04.2017 г.</t>
  </si>
  <si>
    <t>Информация об уборке улично-дорожной сети г. Красноярска c 8:00 15.04.2017 г. по 8:00 16.04.2017 г.</t>
  </si>
  <si>
    <t>Информация об уборке улично-дорожной сети г. Красноярска c 8:00 16.04.2017 г. по 8:00 17.04.2017 г.</t>
  </si>
  <si>
    <t>Информация об уборке улично-дорожной сети г. Красноярска c 8:00 17.04.2017 г. по 8:00 18.04.2017 г.</t>
  </si>
  <si>
    <t>Информация об уборке улично-дорожной сети г. Красноярска c 8:00 18.04.2017 г. по 8:00 19.04.2017 г.</t>
  </si>
  <si>
    <t>Информация об уборке улично-дорожной сети г. Красноярска c 8:00 19.04.2017 г. по 8:00 20.04.2017 г.</t>
  </si>
  <si>
    <t>20.04.217</t>
  </si>
  <si>
    <t>Информация об уборке улично-дорожной сети г. Красноярска c 8:00 20.04.2017 г. по 8:00 21.04.2017 г.</t>
  </si>
  <si>
    <t>Информация об уборке улично-дорожной сети г. Красноярска c 8:00 21.04.2017 г. по 8:00 22.04.2017 г.</t>
  </si>
  <si>
    <t>Информация об уборке улично-дорожной сети г. Красноярска c 8:00 22.04.2017 г. по 8:00 23.04.2017 г.</t>
  </si>
  <si>
    <t>Информация об уборке улично-дорожной сети г. Красноярска c 8:00 23.04.2017 г. по 8:00 24.04.2017 г.</t>
  </si>
  <si>
    <t>Информация об уборке улично-дорожной сети г. Красноярска c 8:00 24.04.2017 г. по 8:00 25.04.2017 г.</t>
  </si>
  <si>
    <t>Информация об уборке улично-дорожной сети г. Красноярска c 8:00 25.04.2017 г. по 8:00 26.04.2017 г.</t>
  </si>
  <si>
    <t>Информация об уборке улично-дорожной сети г. Красноярска c 8:00 26.04.2017 г. по 8:00 27.04.2017 г.</t>
  </si>
  <si>
    <t>Информация об уборке улично-дорожной сети г. Красноярска c 8:00 27.04.2017 г. по 8:00 28.04.2017 г.</t>
  </si>
  <si>
    <t>Информация об уборке улично-дорожной сети г. Красноярска c 8:00 28.04.2017 г. по 8:00 29.04.2017 г.</t>
  </si>
  <si>
    <t>Информация об уборке улично-дорожной сети г. Красноярска c 8:00 29.04.2017 г. по 8:00 30.04.2017 г.</t>
  </si>
  <si>
    <t>Информация об уборке улично-дорожной сети г. Красноярска c 8:00 30.04.2017 г. по 8:00 01.05.2017 г.</t>
  </si>
  <si>
    <t>Информация об уборке улично-дорожной сети г. Красноярска c 8:00 01.05.2017 г. по 8:00 02.05.2017 г.</t>
  </si>
  <si>
    <t>Информация об уборке улично-дорожной сети г. Красноярска c 8:00 02.05.2017 г. по 8:00 03.05.2017 г.</t>
  </si>
  <si>
    <t>Информация об уборке улично-дорожной сети г. Красноярска c 8:00 03.05.2017 г. по 8:00 04.05.2017 г.</t>
  </si>
  <si>
    <t>Информация об уборке улично-дорожной сети г. Красноярска c 8:00 04.05.2017 г. по 8:00 05.05.2017 г.</t>
  </si>
  <si>
    <t>Информация об уборке улично-дорожной сети г. Красноярска c 8:00 05.05.2017 г. по 8:00 06.05.2017 г.</t>
  </si>
  <si>
    <t>Информация об уборке улично-дорожной сети г. Красноярска c 8:00 06.05.2017 г. по 8:00 07.05.2017 г.</t>
  </si>
  <si>
    <t>Информация об уборке улично-дорожной сети г. Красноярска c 8:00 07.05.2017 г. по 8:00 08.05.2017 г.</t>
  </si>
  <si>
    <t>Информация об уборке улично-дорожной сети г. Красноярска c 8:00 08.05.2017 г. по 8:00 09.05.2017 г.</t>
  </si>
  <si>
    <t>Информация об уборке улично-дорожной сети г. Красноярска c 8:00 09.05.2017 г. по 8:00 10.05.2017 г.</t>
  </si>
  <si>
    <t>Информация об уборке улично-дорожной сети г. Красноярска c 8:00 10.05.2017 г. по 8:00 11.05.2017 г.</t>
  </si>
  <si>
    <t>Информация об уборке улично-дорожной сети г. Красноярска c 8:00 11.05.2017 г. по 8:00 12.05.2017 г.</t>
  </si>
  <si>
    <t>Информация об уборке улично-дорожной сети г. Красноярска c 8:00 12.05.2017 г. по 8:00 13.05.2017 г.</t>
  </si>
  <si>
    <t>Информация об уборке улично-дорожной сети г. Красноярска c 8:00 13.05.2017 г. по 8:00 14.05.2017 г.</t>
  </si>
  <si>
    <t>Информация об уборке улично-дорожной сети г. Красноярска c 8:00 14.05.2017 г. по 8:00 15.05.2017 г.</t>
  </si>
  <si>
    <t>Информация об уборке улично-дорожной сети г. Красноярска c 8:00 15.05.2017 г. по 8:00 16.05.2017 г.</t>
  </si>
  <si>
    <t>Информация об уборке улично-дорожной сети г. Красноярска c 8:00 16.05.2017 г. по 8:00 17.05.2017 г.</t>
  </si>
  <si>
    <t>Информация об уборке улично-дорожной сети г. Красноярска c 8:00 17.05.2017 г. по 8:00 18.05.2017 г.</t>
  </si>
  <si>
    <t>Информация об уборке улично-дорожной сети г. Красноярска c 8:00 18.05.2017 г. по 8:00 19.05.2017 г.</t>
  </si>
  <si>
    <t>Информация об уборке улично-дорожной сети г. Красноярска c 8:00 19.05.2017 г. по 8:00 20.05.2017 г.</t>
  </si>
  <si>
    <t>Информация об уборке улично-дорожной сети г. Красноярска c 8:00 20.05.2017 г. по 8:00 21.05.2017 г.</t>
  </si>
  <si>
    <t>Информация об уборке улично-дорожной сети г. Красноярска c 8:00 21.05.2017 г. по 8:00 22.05.2017 г.</t>
  </si>
  <si>
    <t>Информация об уборке улично-дорожной сети г. Красноярска c 8:00 22.05.2017 г. по 8:00 23.05.2017 г.</t>
  </si>
  <si>
    <t>Информация об уборке улично-дорожной сети г. Красноярска c 8:00 23.05.2017 г. по 8:00 24.05.2017 г.</t>
  </si>
  <si>
    <t>Информация об уборке улично-дорожной сети г. Красноярска c 8:00 24.05.2017 г. по 8:00 25.05.2017 г.</t>
  </si>
  <si>
    <t>Информация об уборке улично-дорожной сети г. Красноярска c 8:00 25.05.2017 г. по 8:00 26.05.2017 г.</t>
  </si>
  <si>
    <t>Информация об уборке улично-дорожной сети г. Красноярска c 8:00 26.05.2017 г. по 8:00 27.05.2017 г.</t>
  </si>
  <si>
    <t>Информация об уборке улично-дорожной сети г. Красноярска c 8:00 27.05.2017 г. по 8:00 28.05.2017 г.</t>
  </si>
  <si>
    <t>Информация об уборке улично-дорожной сети г. Красноярска c 8:00 28.05.2017 г. по 8:00 29.05.2017 г.</t>
  </si>
  <si>
    <t>Информация об уборке улично-дорожной сети г. Красноярска c 8:00 29.05.2017 г. по 8:00 30.05.2017 г.</t>
  </si>
  <si>
    <t>Информация об уборке улично-дорожной сети г. Красноярска c 8:00 30.05.2017 г. по 8:00 31.05.2017 г.</t>
  </si>
  <si>
    <t>Информация об уборке улично-дорожной сети г. Красноярска c 8:00 31.05.2017 г. по 8:00 01.06.2017 г.</t>
  </si>
  <si>
    <t>Информация об уборке улично-дорожной сети г. Красноярска c 8:00 01.06.2017 г. по 8:00 02.06.2017 г.</t>
  </si>
  <si>
    <t>Информация об уборке улично-дорожной сети г. Красноярска c 8:00 02.06.2017 г. по 8:00 03.06.2017 г.</t>
  </si>
  <si>
    <t>Информация об уборке улично-дорожной сети г. Красноярска c 8:00 04.06.2017 г. по 8:00 05.06.2017 г.</t>
  </si>
  <si>
    <t>Информация об уборке улично-дорожной сети г. Красноярска c 8:00 03.06.2017 г. по 8:00 04.06.2017 г.</t>
  </si>
  <si>
    <t>Информация об уборке улично-дорожной сети г. Красноярска c 8:00 05.06.2017 г. по 8:00 06.06.2017 г.</t>
  </si>
  <si>
    <t>Информация об уборке улично-дорожной сети г. Красноярска c 8:00 06.06.2017 г. по 8:00 07.06.2017 г.</t>
  </si>
  <si>
    <t>Информация об уборке улично-дорожной сети г. Красноярска c 8:00 07.06.2017 г. по 8:00 08.06.2017 г.</t>
  </si>
  <si>
    <t>Информация об уборке улично-дорожной сети г. Красноярска c 8:00 08.06.2017 г. по 8:00 09.06.2017 г.</t>
  </si>
  <si>
    <t>Информация об уборке улично-дорожной сети г. Красноярска c 8:00 09.06.2017 г. по 8:00 10.06.2017 г.</t>
  </si>
  <si>
    <t>Информация об уборке улично-дорожной сети г. Красноярска c 8:00 10.06.2017 г. по 8:00 11.06.2017 г.</t>
  </si>
  <si>
    <t>Информация об уборке улично-дорожной сети г. Красноярска c 8:00 11.06.2017 г. по 8:00 12.06.2017 г.</t>
  </si>
  <si>
    <t>Информация об уборке улично-дорожной сети г. Красноярска c 8:00 12.06.2017 г. по 8:00 13.06.2017 г.</t>
  </si>
  <si>
    <t>Информация об уборке улично-дорожной сети г. Красноярска c 8:00 13.06.2017 г. по 8:00 14.06.2017 г.</t>
  </si>
  <si>
    <t>Информация об уборке улично-дорожной сети г. Красноярска c 8:00 14.06.2017 г. по 8:00 15.06.2017 г.</t>
  </si>
  <si>
    <t>Информация об уборке улично-дорожной сети г. Красноярска c 8:00 15.06.2017 г. по 8:00 16.06.2017 г.</t>
  </si>
  <si>
    <t>Информация об уборке улично-дорожной сети г. Красноярска c 8:00 16.06.2017 г. по 8:00 17.06.2017 г.</t>
  </si>
  <si>
    <t>Информация об уборке улично-дорожной сети г. Красноярска c 8:00 17.06.2017 г. по 8:00 18.06.2017 г.</t>
  </si>
  <si>
    <t>Информация об уборке улично-дорожной сети г. Красноярска c 8:00 18.06.2017 г. по 8:00 19.06.2017 г.</t>
  </si>
  <si>
    <t>Информация об уборке улично-дорожной сети г. Красноярска c 8:00 19.06.2017 г. по 8:00 20.06.2017 г.</t>
  </si>
  <si>
    <t>Информация об уборке улично-дорожной сети г. Красноярска c 8:00 20.06.2017 г. по 8:00 21.06.2017 г.</t>
  </si>
  <si>
    <t>Информация об уборке улично-дорожной сети г. Красноярска c 8:00 21.06.2017 г. по 8:00 22.06.2017 г.</t>
  </si>
  <si>
    <t>Информация об уборке улично-дорожной сети г. Красноярска c 8:00 22.06.2017 г. по 8:00 23.06.2017 г.</t>
  </si>
  <si>
    <t>Информация об уборке улично-дорожной сети г. Красноярска c 8:00 23.06.2017 г. по 8:00 24.06.2017 г.</t>
  </si>
  <si>
    <t>Информация об уборке улично-дорожной сети г. Красноярска c 8:00 24.06.2017 г. по 8:00 25.06.2017 г.</t>
  </si>
  <si>
    <t>Информация об уборке улично-дорожной сети г. Красноярска c 8:00 25.06.2017 г. по 8:00 26.06.2017 г.</t>
  </si>
  <si>
    <t>Информация об уборке улично-дорожной сети г. Красноярска c 8:00 26.06.2017 г. по 8:00 27.06.2017 г.</t>
  </si>
  <si>
    <t>Информация об уборке улично-дорожной сети г. Красноярска c 8:00 27.06.2017 г. по 8:00 28.06.2017 г.</t>
  </si>
  <si>
    <t>Информация об уборке улично-дорожной сети г. Красноярска c 8:00 28.06.2017 г. по 8:00 29.06.2017 г.</t>
  </si>
  <si>
    <t>Информация об уборке улично-дорожной сети г. Красноярска c 8:00 29.06.2017 г. по 8:00 30.06.2017 г.</t>
  </si>
  <si>
    <t>Информация об уборке улично-дорожной сети г. Красноярска c 8:00 30.06.2017 г. по 8:00 01.07.2017 г.</t>
  </si>
  <si>
    <t>Информация об уборке улично-дорожной сети г. Красноярска c 8:00 01.07.2017 г. по 8:00 02.07.2017 г.</t>
  </si>
  <si>
    <t>Информация об уборке улично-дорожной сети г. Красноярска c 8:00 02.07.2017 г. по 8:00 03.07.2017 г.</t>
  </si>
  <si>
    <t>Информация об уборке улично-дорожной сети г. Красноярска c 8:00 03.07.2017 г. по 8:00 04.07.2017 г.</t>
  </si>
  <si>
    <t>Информация об уборке улично-дорожной сети г. Красноярска c 8:00 04.07.2017 г. по 8:00 05.07.2017 г.</t>
  </si>
  <si>
    <t>Информация об уборке улично-дорожной сети г. Красноярска c 8:00 05.07.2017 г. по 8:00 06.07.2017 г.</t>
  </si>
  <si>
    <t>Информация об уборке улично-дорожной сети г. Красноярска c 8:00 06.07.2017 г. по 8:00 07.07.2017 г.</t>
  </si>
  <si>
    <t>Информация об уборке улично-дорожной сети г. Красноярска c 8:00 07.07.2017 г. по 8:00 08.07.2017 г.</t>
  </si>
  <si>
    <t>Информация об уборке улично-дорожной сети г. Красноярска c 8:00 08.07.2017 г. по 8:00 09.07.2017 г.</t>
  </si>
  <si>
    <t>Информация об уборке улично-дорожной сети г. Красноярска c 8:00 09.07.2017 г. по 8:00 10.07.2017 г.</t>
  </si>
  <si>
    <t>Информация об уборке улично-дорожной сети г. Красноярска c 8:00 10.07.2017 г. по 8:00 11.07.2017 г.</t>
  </si>
  <si>
    <t>Информация об уборке улично-дорожной сети г. Красноярска c 8:00 11.07.2017 г. по 8:00 12.07.2017 г.</t>
  </si>
  <si>
    <t>Информация об уборке улично-дорожной сети г. Красноярска c 8:00 12.07.2017 г. по 8:00 13.07.2017 г.</t>
  </si>
  <si>
    <t>Информация об уборке улично-дорожной сети г. Красноярска c 8:00 13.07.2017 г. по 8:00 14.07.2017 г.</t>
  </si>
  <si>
    <t>Информация об уборке улично-дорожной сети г. Красноярска c 8:00 14.07.2017 г. по 8:00 15.07.2017 г.</t>
  </si>
  <si>
    <t>Информация об уборке улично-дорожной сети г. Красноярска c 8:00 15.07.2017 г. по 8:00 16.07.2017 г.</t>
  </si>
  <si>
    <t>Информация об уборке улично-дорожной сети г. Красноярска c 8:00 16.07.2017 г. по 8:00 17.07.2017 г.</t>
  </si>
  <si>
    <t>Информация об уборке улично-дорожной сети г. Красноярска c 8:00 17.07.2017 г. по 8:00 18.07.2017 г.</t>
  </si>
  <si>
    <t>Информация об уборке улично-дорожной сети г. Красноярска c 8:00 18.07.2017 г. по 8:00 19.07.2017 г.</t>
  </si>
  <si>
    <t>Информация об уборке улично-дорожной сети г. Красноярска c 8:00 19.07.2017 г. по 8:00 20.07.2017 г.</t>
  </si>
  <si>
    <t>Информация об уборке улично-дорожной сети г. Красноярска c 8:00 20.07.2017 г. по 8:00 21.07.2017 г.</t>
  </si>
  <si>
    <t>Информация об уборке улично-дорожной сети г. Красноярска c 8:00 21.07.2017 г. по 8:00 22.07.2017 г.</t>
  </si>
  <si>
    <t>Информация об уборке улично-дорожной сети г. Красноярска c 8:00 22.07.2017 г. по 8:00 23.07.2017 г.</t>
  </si>
  <si>
    <t>Информация об уборке улично-дорожной сети г. Красноярска c 8:00 23.07.2017 г. по 8:00 24.07.2017 г.</t>
  </si>
  <si>
    <t>Информация об уборке улично-дорожной сети г. Красноярска c 8:00 24.07.2017 г. по 8:00 25.07.2017 г.</t>
  </si>
  <si>
    <t>Информация об уборке улично-дорожной сети г. Красноярска c 8:00 25.07.2017 г. по 8:00 26.07.2017 г.</t>
  </si>
  <si>
    <t>Информация об уборке улично-дорожной сети г. Красноярска c 8:00 26.07.2017 г. по 8:00 27.07.2017 г.</t>
  </si>
  <si>
    <t>Информация об уборке улично-дорожной сети г. Красноярска c 8:00 27.07.2017 г. по 8:00 2778.07.2017 г.</t>
  </si>
  <si>
    <t>Информация об уборке улично-дорожной сети г. Красноярска c 8:00 28.07.2017 г. по 8:00 29.07.2017 г.</t>
  </si>
  <si>
    <t>Информация об уборке улично-дорожной сети г. Красноярска c 8:00 29.07.2017 г. по 8:00 30.07.2017 г.</t>
  </si>
  <si>
    <t>Информация об уборке улично-дорожной сети г. Красноярска c 8:00 30.07.2017 г. по 8:00 31.07.2017 г.</t>
  </si>
  <si>
    <t>Информация об уборке улично-дорожной сети г. Красноярска c 8:00 31.07.2017 г. по 8:00 01.08.2017 г.</t>
  </si>
  <si>
    <t>Информация об уборке улично-дорожной сети г. Красноярска c 8:00 01.08.2017 г. по 8:00 02.08.2017 г.</t>
  </si>
  <si>
    <t>Информация об уборке улично-дорожной сети г. Красноярска c 8:00 02.08.2017 г. по 8:00 03.08.2017 г.</t>
  </si>
  <si>
    <t>Информация об уборке улично-дорожной сети г. Красноярска c 8:00 03.08.2017 г. по 8:00 04.08.2017 г.</t>
  </si>
  <si>
    <t>Информация об уборке улично-дорожной сети г. Красноярска c 8:00 04.08.2017 г. по 8:00 05.08.2017 г.</t>
  </si>
  <si>
    <t>Информация об уборке улично-дорожной сети г. Красноярска c 8:00 05.08.2017 г. по 8:00 06.08.2017 г.</t>
  </si>
  <si>
    <t>Информация об уборке улично-дорожной сети г. Красноярска c 8:00 06.08.2017 г. по 8:00 07.08.2017 г.</t>
  </si>
  <si>
    <t>Информация об уборке улично-дорожной сети г. Красноярска c 8:00 07.08.2017 г. по 8:00 08.08.2017 г.</t>
  </si>
  <si>
    <t>Информация об уборке улично-дорожной сети г. Красноярска c 8:00 08.08.2017 г. по 8:00 09.08.2017 г.</t>
  </si>
  <si>
    <t>Информация об уборке улично-дорожной сети г. Красноярска c 8:00 09.08.2017 г. по 8:00 10.08.2017 г.</t>
  </si>
  <si>
    <t>Информация об уборке улично-дорожной сети г. Красноярска c 8:00 10.08.2017 г. по 8:00 11.08.2017 г.</t>
  </si>
  <si>
    <t>Информация об уборке улично-дорожной сети г. Красноярска c 8:00 12.08.2017 г. по 8:00 13.08.2017 г.</t>
  </si>
  <si>
    <t>Информация об уборке улично-дорожной сети г. Красноярска c 8:00 11.08.2017 г. по 8:00 12.08.2017 г.</t>
  </si>
  <si>
    <t>Информация об уборке улично-дорожной сети г. Красноярска c 8:00 13.08.2017 г. по 8:00 14.08.2017 г.</t>
  </si>
  <si>
    <t>Информация об уборке улично-дорожной сети г. Красноярска c 8:00 14.08.2017 г. по 8:00 15.08.2017 г.</t>
  </si>
  <si>
    <t>Информация об уборке улично-дорожной сети г. Красноярска c 8:00 15.08.2017 г. по 8:00 16.08.2017 г.</t>
  </si>
  <si>
    <t>Информация об уборке улично-дорожной сети г. Красноярска c 8:00 16.08.2017 г. по 8:00 17.08.2017 г.</t>
  </si>
  <si>
    <t>Информация об уборке улично-дорожной сети г. Красноярска c 8:00 17.08.2017 г. по 8:00 18.08.2017 г.</t>
  </si>
  <si>
    <t>Информация об уборке улично-дорожной сети г. Красноярска c 8:00 18.08.2017 г. по 8:00 19.08.2017 г.</t>
  </si>
  <si>
    <t>Информация об уборке улично-дорожной сети г. Красноярска c 8:00 19.08.2017 г. по 8:00 20.08.2017 г.</t>
  </si>
  <si>
    <t>Информация об уборке улично-дорожной сети г. Красноярска c 8:00 20.08.2017 г. по 8:00 21.08.2017 г.</t>
  </si>
  <si>
    <t>Информация об уборке улично-дорожной сети г. Красноярска c 8:00 21.08.2017 г. по 8:00 22.08.2017 г.</t>
  </si>
  <si>
    <t>Информация об уборке улично-дорожной сети г. Красноярска c 8:00 22.08.2017 г. по 8:00 23.08.2017 г.</t>
  </si>
  <si>
    <t>Информация об уборке улично-дорожной сети г. Красноярска c 8:00 23.08.2017 г. по 8:00 24.08.2017 г.</t>
  </si>
  <si>
    <t>Информация об уборке улично-дорожной сети г. Красноярска c 8:00 24.08.2017 г. по 8:00 25.08.2017 г.</t>
  </si>
  <si>
    <t>Информация об уборке улично-дорожной сети г. Красноярска c 8:00 25.08.2017 г. по 8:00 26.08.2017 г.</t>
  </si>
  <si>
    <t>Информация об уборке улично-дорожной сети г. Красноярска c 8:00 26.08.2017 г. по 8:00 27.08.2017 г.</t>
  </si>
  <si>
    <t>Информация об уборке улично-дорожной сети г. Красноярска c 8:00 27.08.2017 г. по 8:00 28.08.2017 г.</t>
  </si>
  <si>
    <t>Информация об уборке улично-дорожной сети г. Красноярска c 8:00 28.08.2017 г. по 8:00 29.08.2017 г.</t>
  </si>
  <si>
    <t>Информация об уборке улично-дорожной сети г. Красноярска c 8:00 29.08.2017 г. по 8:00 30.08.2017 г.</t>
  </si>
  <si>
    <t>Информация об уборке улично-дорожной сети г. Красноярска c 8:00 30.08.2017 г. по 8:00 31.08.2017 г.</t>
  </si>
  <si>
    <t>Информация об уборке улично-дорожной сети г. Красноярска c 8:00 31.08.2017 г. по 8:00 01.09.2017 г.</t>
  </si>
  <si>
    <t>Информация об уборке улично-дорожной сети г. Красноярска c 8:00 01.09.2017 г. по 8:00 02.09.2017 г.</t>
  </si>
  <si>
    <t>Информация об уборке улично-дорожной сети г. Красноярска c 8:00 02.09.2017 г. по 8:00 03.09.2017 г.</t>
  </si>
  <si>
    <t>Информация об уборке улично-дорожной сети г. Красноярска c 8:00 03.09.2017 г. по 8:00 04.09.2017 г.</t>
  </si>
  <si>
    <t>Информация об уборке улично-дорожной сети г. Красноярска c 8:00 04.09.2017 г. по 8:00 05.09.2017 г.</t>
  </si>
  <si>
    <t>Информация об уборке улично-дорожной сети г. Красноярска c 8:00 05.09.2017 г. по 8:00 06.09.2017 г.</t>
  </si>
  <si>
    <t>Информация об уборке улично-дорожной сети г. Красноярска c 8:00 06.09.2017 г. по 8:00 07.09.2017 г.</t>
  </si>
  <si>
    <t>Информация об уборке улично-дорожной сети г. Красноярска c 8:00 07.09.2017 г. по 8:00 08.09.2017 г.</t>
  </si>
  <si>
    <t>Информация об уборке улично-дорожной сети г. Красноярска c 8:00 08.09.2017 г. по 8:00 09.09.2017 г.</t>
  </si>
  <si>
    <t>Информация об уборке улично-дорожной сети г. Красноярска c 8:00 09.09.2017 г. по 8:00 10.09.2017 г.</t>
  </si>
  <si>
    <t>Информация об уборке улично-дорожной сети г. Красноярска c 8:00 10.09.2017 г. по 8:00 11.09.2017 г.</t>
  </si>
  <si>
    <t>Информация об уборке улично-дорожной сети г. Красноярска c 8:00 11.09.2017 г. по 8:00 12.09.2017 г.</t>
  </si>
  <si>
    <t>Информация об уборке улично-дорожной сети г. Красноярска c 8:00 12.09.2017 г. по 8:00 13.09.2017 г.</t>
  </si>
  <si>
    <t>Информация об уборке улично-дорожной сети г. Красноярска c 8:00 13.09.2017 г. по 8:00 14.09.2017 г.</t>
  </si>
  <si>
    <t>Информация об уборке улично-дорожной сети г. Красноярска c 8:00 14.09.2017 г. по 8:00 15.09.2017 г.</t>
  </si>
  <si>
    <t>Информация об уборке улично-дорожной сети г. Красноярска c 8:00 17.09.2017 г. по 8:00 18.09.2017 г.</t>
  </si>
  <si>
    <t>Информация об уборке улично-дорожной сети г. Красноярска c 8:00 16.09.2017 г. по 8:00 17.09.2017 г.</t>
  </si>
  <si>
    <t>Информация об уборке улично-дорожной сети г. Красноярска c 8:00 15.09.2017 г. по 8:00 16.09.2017 г.</t>
  </si>
  <si>
    <t>Информация об уборке улично-дорожной сети г. Красноярска c 8:00 18.09.2017 г. по 8:00 19.09.2017 г.</t>
  </si>
  <si>
    <t>Информация об уборке улично-дорожной сети г. Красноярска c 8:00 19.09.2017 г. по 8:00 20.09.2017 г.</t>
  </si>
  <si>
    <t>Информация об уборке улично-дорожной сети г. Красноярска c 8:00 20.09.2017 г. по 8:00 21.09.2017 г.</t>
  </si>
  <si>
    <t>Информация об уборке улично-дорожной сети г. Красноярска c 8:00 24.09.2017 г. по 8:00 25.09.2017 г.</t>
  </si>
  <si>
    <t>Информация об уборке улично-дорожной сети г. Красноярска c 8:00 23.09.2017 г. по 8:00 24.09.2017 г.</t>
  </si>
  <si>
    <t>Информация об уборке улично-дорожной сети г. Красноярска c 8:00 22.09.2017 г. по 8:00 23.09.2017 г.</t>
  </si>
  <si>
    <t>Информация об уборке улично-дорожной сети г. Красноярска c 8:00 21.09.2017 г. по 8:00 22.09.2017 г.</t>
  </si>
  <si>
    <t>Информация об уборке улично-дорожной сети г. Красноярска c 8:00 25.09.2017 г. по 8:00 26.09.2017 г.</t>
  </si>
  <si>
    <t>Информация об уборке улично-дорожной сети г. Красноярска c 8:00 26.09.2017 г. по 8:00 27.09.2017 г.</t>
  </si>
  <si>
    <t>Информация об уборке улично-дорожной сети г. Красноярска c 8:00 27.09.2017 г. по 8:00 28.09.2017 г.</t>
  </si>
  <si>
    <t>Информация об уборке улично-дорожной сети г. Красноярска c 8:00 28.09.2017 г. по 8:00 29.09.2017 г.</t>
  </si>
  <si>
    <t>Информация об уборке улично-дорожной сети г. Красноярска c 8:00 29.09.2017 г. по 8:00 30.09.2017 г.</t>
  </si>
  <si>
    <t>Информация об уборке улично-дорожной сети г. Красноярска c 8:00 30.09.2017 г. по 8:00 01.10.2017 г.</t>
  </si>
  <si>
    <t>Информация об уборке улично-дорожной сети г. Красноярска c 8:00 02.10.2017 г. по 8:00 03.10.2017 г.</t>
  </si>
  <si>
    <t>Информация об уборке улично-дорожной сети г. Красноярска c 8:00 01.10.2017 г. по 8:00 02.10.2017 г.</t>
  </si>
  <si>
    <t>Информация об уборке улично-дорожной сети г. Красноярска c 8:00 03.10.2017 г. по 8:00 04.10.2017 г.</t>
  </si>
  <si>
    <t>Информация об уборке улично-дорожной сети г. Красноярска c 8:00 04.10.2017 г. по 8:00 05.10.2017 г.</t>
  </si>
  <si>
    <t>Информация об уборке улично-дорожной сети г. Красноярска c 8:00 05.10.2017 г. по 8:00 06.10.2017 г.</t>
  </si>
  <si>
    <t>Информация об уборке улично-дорожной сети г. Красноярска c 8:00 06.10.2017 г. по 8:00 07.10.2017 г.</t>
  </si>
  <si>
    <t>Информация об уборке улично-дорожной сети г. Красноярска c 8:00 07.10.2017 г. по 8:00 08.10.2017 г.</t>
  </si>
  <si>
    <t>Информация об уборке улично-дорожной сети г. Красноярска c 8:00 08.10.2017 г. по 8:00 09.10.2017 г.</t>
  </si>
  <si>
    <t>Информация об уборке улично-дорожной сети г. Красноярска c 8:00 09.10.2017 г. по 8:00 10.10.2017 г.</t>
  </si>
  <si>
    <t>Информация об уборке улично-дорожной сети г. Красноярска c 8:00 10.10.2017 г. по 8:00 11.10.2017 г.</t>
  </si>
  <si>
    <t>Информация об уборке улично-дорожной сети г. Красноярска c 8:00 11.10.2017 г. по 8:00 12.10.2017 г.</t>
  </si>
  <si>
    <t>Информация об уборке улично-дорожной сети г. Красноярска c 8:00 12.10.2017 г. по 8:00 13.10.2017 г.</t>
  </si>
  <si>
    <t>Информация об уборке улично-дорожной сети г. Красноярска c 8:00 13.10.2017 г. по 8:00 14.10.2017 г.</t>
  </si>
  <si>
    <t>Информация об уборке улично-дорожной сети г. Красноярска c 8:00 14.10.2017 г. по 8:00 15.10.2017 г.</t>
  </si>
  <si>
    <t>Информация об уборке улично-дорожной сети г. Красноярска c 8:00 15.10.2017 г. по 8:00 16.10.2017 г.</t>
  </si>
  <si>
    <t>Информация об уборке улично-дорожной сети г. Красноярска c 8:00 16.10.2017 г. по 8:00 17.10.2017 г.</t>
  </si>
  <si>
    <t>Информация об уборке улично-дорожной сети г. Красноярска c 8:00 17.10.2017 г. по 8:00 18.10.2017 г.</t>
  </si>
  <si>
    <t>Информация об уборке улично-дорожной сети г. Красноярска c 8:00 18.10.2017 г. по 8:00 19.10.2017 г.</t>
  </si>
  <si>
    <t>Информация об уборке улично-дорожной сети г. Красноярска c 8:00 19.10.2017 г. по 8:00 20.10.2017 г.</t>
  </si>
  <si>
    <t>Информация об уборке улично-дорожной сети г. Красноярска c 8:00 20.10.2017 г. по 8:00 21.10.2017 г.</t>
  </si>
  <si>
    <t>Информация об уборке улично-дорожной сети г. Красноярска c 8:00 21.10.2017 г. по 8:00 22.10.2017 г.</t>
  </si>
  <si>
    <t>Информация об уборке улично-дорожной сети г. Красноярска c 8:00 22.10.2017 г. по 8:00 23.10.2017 г.</t>
  </si>
  <si>
    <t>Информация об уборке улично-дорожной сети г. Красноярска c 8:00 23.10.2017 г. по 8:00 24.10.2017 г.</t>
  </si>
  <si>
    <t>Информация об уборке улично-дорожной сети г. Красноярска c 8:00 24.10.2017 г. по 8:00 25.10.2017 г.</t>
  </si>
  <si>
    <t>Информация об уборке улично-дорожной сети г. Красноярска c 8:00 25.10.2017 г. по 8:00 26.10.2017 г.</t>
  </si>
  <si>
    <t>Информация об уборке улично-дорожной сети г. Красноярска c 8:00 26.10.2017 г. по 8:00 27.10.2017 г.</t>
  </si>
  <si>
    <t>Информация об уборке улично-дорожной сети г. Красноярска c 8:00 27.10.2017 г. по 8:00 28.10.2017 г.</t>
  </si>
  <si>
    <t>Информация об уборке улично-дорожной сети г. Красноярска c 8:00 28.10.2017 г. по 8:00 29.10.2017 г.</t>
  </si>
  <si>
    <t>Информация об уборке улично-дорожной сети г. Красноярска c 8:00 29.10.2017 г. по 8:00 30.10.2017 г.</t>
  </si>
  <si>
    <t>Информация об уборке улично-дорожной сети г. Красноярска c 8:00 30.10.2017 г. по 8:00 31.10.2017 г.</t>
  </si>
  <si>
    <t>Информация об уборке улично-дорожной сети г. Красноярска c 8:00 01.11.2017 г. по 8:00 02.11.2017 г.</t>
  </si>
  <si>
    <t>Информация об уборке улично-дорожной сети г. Красноярска c 8:00 02.11.2017 г. по 8:00 03.11.2017 г.</t>
  </si>
  <si>
    <t>Информация об уборке улично-дорожной сети г. Красноярска c 8:00 03.11.2017 г. по 8:00 04.11.2017 г.</t>
  </si>
  <si>
    <t>Информация об уборке улично-дорожной сети г. Красноярска c 8:00 04.11.2017 г. по 8:00 05.11.2017 г.</t>
  </si>
  <si>
    <t>Информация об уборке улично-дорожной сети г. Красноярска c 8:00 05.11.2017 г. по 8:00 06.11.2017 г.</t>
  </si>
  <si>
    <t>Информация об уборке улично-дорожной сети г. Красноярска c 8:00 06.11.2017 г. по 8:00 07.11.2017 г.</t>
  </si>
  <si>
    <t>Информация об уборке улично-дорожной сети г. Красноярска c 8:00 07.11.2017 г. по 8:00 08.11.2017 г.</t>
  </si>
  <si>
    <t>Информация об уборке улично-дорожной сети г. Красноярска c 8:00 08.11.2017 г. по 8:00 09.11.2017 г.</t>
  </si>
  <si>
    <t>Информация об уборке улично-дорожной сети г. Красноярска c 8:00 09.11.2017 г. по 8:00 10.11.2017 г.</t>
  </si>
  <si>
    <t>Информация об уборке улично-дорожной сети г. Красноярска c 8:00 10.11.2017 г. по 8:00 11.11.2017 г.</t>
  </si>
  <si>
    <t>Информация об уборке улично-дорожной сети г. Красноярска c 8:00 11.11.2017 г. по 8:00 12.11.2017 г.</t>
  </si>
  <si>
    <t>Информация об уборке улично-дорожной сети г. Красноярска c 8:00 12.11.2017 г. по 8:00 13.11.2017 г.</t>
  </si>
  <si>
    <t>Информация об уборке улично-дорожной сети г. Красноярска c 8:00 13.11.2017 г. по 8:00 14.11.2017 г.</t>
  </si>
  <si>
    <t>Информация об уборке улично-дорожной сети г. Красноярска c 8:00 15.11.2017 г. по 8:00 16.11.2017 г.</t>
  </si>
  <si>
    <t>Информация об уборке улично-дорожной сети г. Красноярска c 8:00 16.11.2017 г. по 8:00 17.11.2017 г.</t>
  </si>
  <si>
    <t>Информация об уборке улично-дорожной сети г. Красноярска c 8:00 17.11.2017 г. по 8:00 18.11.2017 г.</t>
  </si>
  <si>
    <t>Информация об уборке улично-дорожной сети г. Красноярска c 8:00 18.11.2017 г. по 8:00 19.11.2017 г.</t>
  </si>
  <si>
    <t>Информация об уборке улично-дорожной сети г. Красноярска c 8:00 19.11.2017 г. по 8:00 20.11.2017 г.</t>
  </si>
  <si>
    <t>Информация об уборке улично-дорожной сети г. Красноярска c 8:00 20.11.2017 г. по 8:00 21.11.2017 г.</t>
  </si>
  <si>
    <t>Информация об уборке улично-дорожной сети г. Красноярска c 8:00 22.11.2017 г. по 8:00 23.11.2017 г.</t>
  </si>
  <si>
    <t>Информация об уборке улично-дорожной сети г. Красноярска c 8:00 23.11.2017 г. по 8:00 24.11.2017 г.</t>
  </si>
  <si>
    <t>Информация об уборке улично-дорожной сети г. Красноярска c 8:00 24.11.2017 г. по 8:00 25.11.2017 г.</t>
  </si>
  <si>
    <t>Информация об уборке улично-дорожной сети г. Красноярска c 8:00 25.11.2017 г. по 8:00 26.11.2017 г.</t>
  </si>
  <si>
    <t>Информация об уборке улично-дорожной сети г. Красноярска c 8:00 26.11.2017 г. по 8:00 27.11.2017 г.</t>
  </si>
  <si>
    <t>Информация об уборке улично-дорожной сети г. Красноярска c 8:00 27.11.2017 г. по 8:00 28.11.2017 г.</t>
  </si>
  <si>
    <t>Информация об уборке улично-дорожной сети г. Красноярска c 8:00 28.11.2017 г. по 8:00 29.11.2017 г.</t>
  </si>
  <si>
    <t>Информация об уборке улично-дорожной сети г. Красноярска c 8:00 29.11.2017 г. по 8:00 30.11.2017 г.</t>
  </si>
  <si>
    <t>Информация об уборке улично-дорожной сети г. Красноярска c 8:00 30.11.2017 г. по 8:00 01.12.2017 г.</t>
  </si>
  <si>
    <t>Информация об уборке улично-дорожной сети г. Красноярска c 8:00 20.12.2017 г. по 8:00 21.12.2017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</si>
</sst>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3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2" fillId="0" borderId="0"/>
    <xf numFmtId="165" fontId="14" fillId="0" borderId="0"/>
    <xf numFmtId="0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6" fontId="17" fillId="0" borderId="0"/>
    <xf numFmtId="0" fontId="18" fillId="0" borderId="0"/>
    <xf numFmtId="0" fontId="5" fillId="0" borderId="0"/>
    <xf numFmtId="0" fontId="5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  <xf numFmtId="0" fontId="5" fillId="0" borderId="0"/>
    <xf numFmtId="0" fontId="2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  <xf numFmtId="0" fontId="22" fillId="0" borderId="0"/>
    <xf numFmtId="164" fontId="13" fillId="0" borderId="0" applyFont="0" applyFill="0" applyBorder="0" applyAlignment="0" applyProtection="0"/>
    <xf numFmtId="0" fontId="13" fillId="0" borderId="0"/>
    <xf numFmtId="0" fontId="26" fillId="0" borderId="0"/>
    <xf numFmtId="0" fontId="2" fillId="0" borderId="0"/>
    <xf numFmtId="0" fontId="14" fillId="0" borderId="0"/>
    <xf numFmtId="0" fontId="27" fillId="0" borderId="0"/>
    <xf numFmtId="0" fontId="33" fillId="0" borderId="0" applyNumberFormat="0" applyFill="0" applyBorder="0" applyAlignment="0" applyProtection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8" fillId="0" borderId="0"/>
    <xf numFmtId="0" fontId="5" fillId="0" borderId="0"/>
    <xf numFmtId="0" fontId="22" fillId="0" borderId="0"/>
    <xf numFmtId="0" fontId="27" fillId="0" borderId="0"/>
  </cellStyleXfs>
  <cellXfs count="46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2" fontId="0" fillId="0" borderId="0" xfId="0" applyNumberFormat="1" applyBorder="1"/>
    <xf numFmtId="0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7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2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6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 applyAlignment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0" fontId="0" fillId="4" borderId="31" xfId="0" applyFill="1" applyBorder="1"/>
    <xf numFmtId="0" fontId="9" fillId="4" borderId="31" xfId="0" applyFont="1" applyFill="1" applyBorder="1" applyAlignment="1">
      <alignment horizontal="center" vertical="center"/>
    </xf>
    <xf numFmtId="0" fontId="6" fillId="4" borderId="31" xfId="0" applyNumberFormat="1" applyFont="1" applyFill="1" applyBorder="1" applyAlignment="1" applyProtection="1">
      <alignment horizontal="center" vertical="center" wrapText="1"/>
    </xf>
    <xf numFmtId="0" fontId="0" fillId="4" borderId="31" xfId="0" applyFill="1" applyBorder="1" applyAlignment="1">
      <alignment horizontal="center"/>
    </xf>
    <xf numFmtId="0" fontId="1" fillId="4" borderId="31" xfId="0" applyNumberFormat="1" applyFont="1" applyFill="1" applyBorder="1" applyAlignment="1" applyProtection="1">
      <alignment horizontal="center" vertical="center" wrapText="1"/>
    </xf>
    <xf numFmtId="2" fontId="7" fillId="4" borderId="3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6" fillId="0" borderId="5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 wrapText="1"/>
    </xf>
    <xf numFmtId="4" fontId="5" fillId="0" borderId="6" xfId="0" applyNumberFormat="1" applyFont="1" applyFill="1" applyBorder="1" applyAlignment="1" applyProtection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23" fillId="0" borderId="1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6" fillId="0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5" fillId="0" borderId="33" xfId="0" applyNumberFormat="1" applyFont="1" applyFill="1" applyBorder="1" applyAlignment="1" applyProtection="1">
      <alignment horizontal="center" vertical="center"/>
    </xf>
    <xf numFmtId="4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" fontId="0" fillId="0" borderId="33" xfId="0" applyNumberFormat="1" applyFill="1" applyBorder="1" applyAlignment="1">
      <alignment horizontal="center"/>
    </xf>
    <xf numFmtId="4" fontId="12" fillId="0" borderId="33" xfId="0" applyNumberFormat="1" applyFont="1" applyFill="1" applyBorder="1" applyAlignment="1">
      <alignment horizont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0" fillId="0" borderId="33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/>
    <xf numFmtId="0" fontId="24" fillId="0" borderId="33" xfId="0" applyFont="1" applyBorder="1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/>
    </xf>
    <xf numFmtId="3" fontId="6" fillId="0" borderId="33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 applyFill="1"/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3" fontId="0" fillId="5" borderId="0" xfId="0" applyNumberFormat="1" applyFill="1"/>
    <xf numFmtId="3" fontId="0" fillId="5" borderId="0" xfId="0" applyNumberFormat="1" applyFill="1" applyAlignment="1"/>
    <xf numFmtId="0" fontId="24" fillId="0" borderId="33" xfId="0" applyFont="1" applyBorder="1" applyAlignment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3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3" fontId="25" fillId="0" borderId="33" xfId="0" applyNumberFormat="1" applyFont="1" applyFill="1" applyBorder="1" applyAlignment="1" applyProtection="1">
      <alignment horizontal="center" vertical="center"/>
    </xf>
    <xf numFmtId="0" fontId="23" fillId="0" borderId="0" xfId="0" applyFont="1" applyFill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 applyFill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shrinkToFi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/>
    </xf>
    <xf numFmtId="0" fontId="2" fillId="0" borderId="0" xfId="1"/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vertical="center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6" fillId="0" borderId="33" xfId="1" applyNumberFormat="1" applyFont="1" applyFill="1" applyBorder="1" applyAlignment="1" applyProtection="1">
      <alignment horizontal="center" vertical="center"/>
    </xf>
    <xf numFmtId="3" fontId="12" fillId="0" borderId="3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 applyProtection="1">
      <alignment horizontal="center" vertical="center"/>
    </xf>
    <xf numFmtId="3" fontId="5" fillId="0" borderId="33" xfId="1" applyNumberFormat="1" applyFont="1" applyFill="1" applyBorder="1" applyAlignment="1" applyProtection="1">
      <alignment horizontal="center" vertical="center"/>
    </xf>
    <xf numFmtId="3" fontId="7" fillId="2" borderId="33" xfId="1" applyNumberFormat="1" applyFont="1" applyFill="1" applyBorder="1" applyAlignment="1" applyProtection="1">
      <alignment horizontal="center" vertical="center" wrapText="1"/>
    </xf>
    <xf numFmtId="0" fontId="1" fillId="0" borderId="33" xfId="1" applyNumberFormat="1" applyFont="1" applyFill="1" applyBorder="1" applyAlignment="1" applyProtection="1">
      <alignment horizontal="center" vertical="center" wrapText="1"/>
    </xf>
    <xf numFmtId="3" fontId="25" fillId="0" borderId="33" xfId="1" applyNumberFormat="1" applyFont="1" applyFill="1" applyBorder="1" applyAlignment="1" applyProtection="1">
      <alignment horizontal="center" vertical="center"/>
    </xf>
    <xf numFmtId="3" fontId="23" fillId="0" borderId="33" xfId="1" applyNumberFormat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12" fillId="0" borderId="33" xfId="1" applyNumberFormat="1" applyFont="1" applyFill="1" applyBorder="1" applyAlignment="1">
      <alignment horizontal="center" vertical="center" wrapText="1"/>
    </xf>
    <xf numFmtId="3" fontId="23" fillId="0" borderId="33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 applyProtection="1">
      <alignment horizontal="center" vertical="center"/>
    </xf>
    <xf numFmtId="3" fontId="12" fillId="0" borderId="3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 applyProtection="1">
      <alignment horizontal="center" vertical="center"/>
    </xf>
    <xf numFmtId="3" fontId="5" fillId="0" borderId="33" xfId="1" applyNumberFormat="1" applyFont="1" applyFill="1" applyBorder="1" applyAlignment="1" applyProtection="1">
      <alignment horizontal="center" vertical="center"/>
    </xf>
    <xf numFmtId="3" fontId="25" fillId="0" borderId="33" xfId="1" applyNumberFormat="1" applyFont="1" applyFill="1" applyBorder="1" applyAlignment="1" applyProtection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/>
    </xf>
    <xf numFmtId="3" fontId="24" fillId="0" borderId="33" xfId="0" applyNumberFormat="1" applyFont="1" applyBorder="1"/>
    <xf numFmtId="0" fontId="24" fillId="3" borderId="33" xfId="0" applyFont="1" applyFill="1" applyBorder="1"/>
    <xf numFmtId="3" fontId="24" fillId="3" borderId="33" xfId="0" applyNumberFormat="1" applyFont="1" applyFill="1" applyBorder="1"/>
    <xf numFmtId="0" fontId="28" fillId="2" borderId="33" xfId="0" applyNumberFormat="1" applyFont="1" applyFill="1" applyBorder="1" applyAlignment="1" applyProtection="1">
      <alignment horizontal="center" vertical="center" wrapText="1"/>
    </xf>
    <xf numFmtId="0" fontId="28" fillId="3" borderId="33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 wrapText="1"/>
    </xf>
    <xf numFmtId="3" fontId="30" fillId="0" borderId="33" xfId="0" applyNumberFormat="1" applyFont="1" applyFill="1" applyBorder="1" applyAlignment="1">
      <alignment horizontal="center" vertical="center"/>
    </xf>
    <xf numFmtId="3" fontId="29" fillId="0" borderId="33" xfId="0" applyNumberFormat="1" applyFont="1" applyFill="1" applyBorder="1" applyAlignment="1" applyProtection="1">
      <alignment horizontal="center" vertical="center" wrapText="1"/>
    </xf>
    <xf numFmtId="3" fontId="29" fillId="0" borderId="33" xfId="0" applyNumberFormat="1" applyFont="1" applyFill="1" applyBorder="1" applyAlignment="1" applyProtection="1">
      <alignment horizontal="center" vertical="center"/>
    </xf>
    <xf numFmtId="0" fontId="28" fillId="0" borderId="33" xfId="0" applyNumberFormat="1" applyFont="1" applyFill="1" applyBorder="1" applyAlignment="1" applyProtection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 applyProtection="1">
      <alignment horizontal="center" vertical="center"/>
    </xf>
    <xf numFmtId="3" fontId="28" fillId="0" borderId="33" xfId="0" applyNumberFormat="1" applyFont="1" applyFill="1" applyBorder="1" applyAlignment="1" applyProtection="1">
      <alignment horizontal="center" vertical="center"/>
    </xf>
    <xf numFmtId="3" fontId="31" fillId="0" borderId="33" xfId="0" applyNumberFormat="1" applyFont="1" applyFill="1" applyBorder="1" applyAlignment="1" applyProtection="1">
      <alignment horizontal="center" vertical="center"/>
    </xf>
    <xf numFmtId="3" fontId="32" fillId="2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2" fontId="0" fillId="0" borderId="0" xfId="0" applyNumberFormat="1" applyBorder="1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/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" fillId="0" borderId="33" xfId="3" applyNumberFormat="1" applyFont="1" applyFill="1" applyBorder="1" applyAlignment="1" applyProtection="1">
      <alignment horizontal="center" vertical="center" wrapText="1"/>
    </xf>
    <xf numFmtId="3" fontId="1" fillId="0" borderId="33" xfId="3" applyNumberFormat="1" applyFont="1" applyFill="1" applyBorder="1" applyAlignment="1" applyProtection="1">
      <alignment horizontal="center" vertical="center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3" fontId="1" fillId="6" borderId="33" xfId="27" applyNumberFormat="1" applyFont="1" applyFill="1" applyBorder="1" applyAlignment="1">
      <alignment horizontal="center" vertical="center" wrapText="1"/>
    </xf>
    <xf numFmtId="0" fontId="18" fillId="6" borderId="33" xfId="8" applyFill="1" applyBorder="1"/>
    <xf numFmtId="3" fontId="1" fillId="0" borderId="33" xfId="21" applyNumberFormat="1" applyFont="1" applyFill="1" applyBorder="1" applyAlignment="1">
      <alignment horizontal="center" vertical="center" wrapText="1"/>
    </xf>
    <xf numFmtId="3" fontId="1" fillId="4" borderId="33" xfId="21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" fillId="6" borderId="33" xfId="27" applyNumberFormat="1" applyFont="1" applyFill="1" applyBorder="1" applyAlignment="1">
      <alignment horizontal="center" vertical="center" wrapText="1"/>
    </xf>
    <xf numFmtId="0" fontId="0" fillId="0" borderId="0" xfId="0"/>
    <xf numFmtId="0" fontId="18" fillId="6" borderId="33" xfId="8" applyFill="1" applyBorder="1" applyAlignment="1">
      <alignment horizontal="center"/>
    </xf>
    <xf numFmtId="3" fontId="1" fillId="7" borderId="33" xfId="2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/>
    </xf>
    <xf numFmtId="3" fontId="1" fillId="7" borderId="33" xfId="28" applyNumberFormat="1" applyFont="1" applyFill="1" applyBorder="1" applyAlignment="1">
      <alignment horizontal="center" vertical="center" wrapText="1"/>
    </xf>
    <xf numFmtId="1" fontId="1" fillId="0" borderId="33" xfId="3" applyNumberFormat="1" applyFont="1" applyFill="1" applyBorder="1" applyAlignment="1" applyProtection="1">
      <alignment horizontal="center" vertical="center" wrapText="1"/>
    </xf>
    <xf numFmtId="1" fontId="6" fillId="0" borderId="33" xfId="3" applyNumberFormat="1" applyFont="1" applyFill="1" applyBorder="1" applyAlignment="1" applyProtection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 wrapText="1"/>
    </xf>
    <xf numFmtId="1" fontId="1" fillId="6" borderId="33" xfId="27" applyNumberFormat="1" applyFont="1" applyFill="1" applyBorder="1" applyAlignment="1">
      <alignment horizontal="center" vertical="center" wrapText="1"/>
    </xf>
    <xf numFmtId="1" fontId="18" fillId="6" borderId="33" xfId="8" applyNumberForma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0" fillId="0" borderId="33" xfId="0" applyNumberFormat="1" applyBorder="1"/>
    <xf numFmtId="3" fontId="0" fillId="0" borderId="33" xfId="0" applyNumberFormat="1" applyBorder="1"/>
    <xf numFmtId="3" fontId="0" fillId="8" borderId="33" xfId="0" applyNumberFormat="1" applyFill="1" applyBorder="1"/>
    <xf numFmtId="0" fontId="0" fillId="0" borderId="0" xfId="0"/>
    <xf numFmtId="1" fontId="1" fillId="0" borderId="33" xfId="27" applyNumberFormat="1" applyFont="1" applyFill="1" applyBorder="1" applyAlignment="1">
      <alignment horizontal="center" vertical="center" wrapText="1"/>
    </xf>
    <xf numFmtId="3" fontId="1" fillId="0" borderId="33" xfId="27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1" fontId="18" fillId="0" borderId="33" xfId="8" applyNumberFormat="1" applyFill="1" applyBorder="1" applyAlignment="1">
      <alignment horizontal="center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 applyProtection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</xf>
    <xf numFmtId="3" fontId="25" fillId="0" borderId="33" xfId="0" applyNumberFormat="1" applyFont="1" applyFill="1" applyBorder="1" applyAlignment="1" applyProtection="1">
      <alignment horizontal="center" vertical="center"/>
    </xf>
    <xf numFmtId="3" fontId="1" fillId="0" borderId="33" xfId="3" applyNumberFormat="1" applyFont="1" applyFill="1" applyBorder="1" applyAlignment="1" applyProtection="1">
      <alignment horizontal="center" vertical="center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3" fontId="1" fillId="0" borderId="33" xfId="21" applyNumberFormat="1" applyFont="1" applyFill="1" applyBorder="1" applyAlignment="1">
      <alignment horizontal="center" vertical="center" wrapText="1"/>
    </xf>
    <xf numFmtId="3" fontId="1" fillId="4" borderId="33" xfId="21" applyNumberFormat="1" applyFont="1" applyFill="1" applyBorder="1" applyAlignment="1">
      <alignment horizontal="center" vertical="center" wrapText="1"/>
    </xf>
    <xf numFmtId="1" fontId="1" fillId="0" borderId="33" xfId="3" applyNumberFormat="1" applyFont="1" applyFill="1" applyBorder="1" applyAlignment="1" applyProtection="1">
      <alignment horizontal="center" vertical="center" wrapText="1"/>
    </xf>
    <xf numFmtId="1" fontId="6" fillId="0" borderId="33" xfId="3" applyNumberFormat="1" applyFont="1" applyFill="1" applyBorder="1" applyAlignment="1" applyProtection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 wrapText="1"/>
    </xf>
    <xf numFmtId="1" fontId="1" fillId="6" borderId="33" xfId="27" applyNumberFormat="1" applyFont="1" applyFill="1" applyBorder="1" applyAlignment="1">
      <alignment horizontal="center" vertical="center" wrapText="1"/>
    </xf>
    <xf numFmtId="1" fontId="18" fillId="6" borderId="33" xfId="8" applyNumberForma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1" fillId="0" borderId="33" xfId="27" applyNumberFormat="1" applyFont="1" applyFill="1" applyBorder="1" applyAlignment="1">
      <alignment horizontal="center" vertical="center" wrapText="1"/>
    </xf>
    <xf numFmtId="3" fontId="1" fillId="0" borderId="33" xfId="27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4" borderId="33" xfId="0" applyNumberFormat="1" applyFont="1" applyFill="1" applyBorder="1" applyAlignment="1" applyProtection="1">
      <alignment horizontal="center" vertical="center" wrapText="1"/>
    </xf>
    <xf numFmtId="3" fontId="1" fillId="4" borderId="33" xfId="0" applyNumberFormat="1" applyFont="1" applyFill="1" applyBorder="1" applyAlignment="1" applyProtection="1">
      <alignment horizontal="center" vertical="center" wrapText="1"/>
    </xf>
    <xf numFmtId="0" fontId="6" fillId="4" borderId="33" xfId="0" applyNumberFormat="1" applyFont="1" applyFill="1" applyBorder="1" applyAlignment="1" applyProtection="1">
      <alignment horizontal="center" vertical="center"/>
    </xf>
    <xf numFmtId="1" fontId="12" fillId="4" borderId="33" xfId="0" applyNumberFormat="1" applyFont="1" applyFill="1" applyBorder="1" applyAlignment="1">
      <alignment horizontal="center" vertical="center" wrapText="1"/>
    </xf>
    <xf numFmtId="3" fontId="12" fillId="4" borderId="33" xfId="0" applyNumberFormat="1" applyFont="1" applyFill="1" applyBorder="1" applyAlignment="1">
      <alignment horizontal="center" vertical="center" wrapText="1"/>
    </xf>
    <xf numFmtId="1" fontId="1" fillId="4" borderId="33" xfId="27" applyNumberFormat="1" applyFont="1" applyFill="1" applyBorder="1" applyAlignment="1">
      <alignment horizontal="center" vertical="center" wrapText="1"/>
    </xf>
    <xf numFmtId="3" fontId="1" fillId="4" borderId="33" xfId="27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/>
    </xf>
    <xf numFmtId="3" fontId="6" fillId="4" borderId="33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1" fontId="1" fillId="0" borderId="4" xfId="27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1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6" fillId="4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3" fontId="1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" fillId="0" borderId="3" xfId="27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34" fillId="6" borderId="33" xfId="26" applyFont="1" applyFill="1" applyBorder="1" applyAlignment="1">
      <alignment horizontal="center"/>
    </xf>
    <xf numFmtId="3" fontId="1" fillId="6" borderId="33" xfId="27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6" fillId="4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0" xfId="1"/>
    <xf numFmtId="3" fontId="1" fillId="0" borderId="33" xfId="36" applyNumberFormat="1" applyFont="1" applyFill="1" applyBorder="1" applyAlignment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vertical="center"/>
    </xf>
    <xf numFmtId="0" fontId="1" fillId="0" borderId="33" xfId="1" applyNumberFormat="1" applyFont="1" applyFill="1" applyBorder="1" applyAlignment="1" applyProtection="1">
      <alignment horizontal="center" vertical="center" wrapText="1"/>
    </xf>
    <xf numFmtId="3" fontId="1" fillId="4" borderId="33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3" fontId="7" fillId="2" borderId="33" xfId="1" applyNumberFormat="1" applyFont="1" applyFill="1" applyBorder="1" applyAlignment="1" applyProtection="1">
      <alignment horizontal="center" vertical="center" wrapText="1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6" fillId="4" borderId="33" xfId="1" applyNumberFormat="1" applyFont="1" applyFill="1" applyBorder="1" applyAlignment="1" applyProtection="1">
      <alignment horizontal="center" vertical="center" wrapText="1"/>
    </xf>
    <xf numFmtId="3" fontId="12" fillId="0" borderId="33" xfId="1" applyNumberFormat="1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/>
    </xf>
    <xf numFmtId="0" fontId="0" fillId="0" borderId="0" xfId="0"/>
    <xf numFmtId="0" fontId="13" fillId="0" borderId="28" xfId="0" applyFont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" fontId="1" fillId="4" borderId="33" xfId="36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2" fillId="0" borderId="0" xfId="1"/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3" fontId="7" fillId="2" borderId="33" xfId="1" applyNumberFormat="1" applyFont="1" applyFill="1" applyBorder="1" applyAlignment="1" applyProtection="1">
      <alignment horizontal="center" vertical="center" wrapText="1"/>
    </xf>
    <xf numFmtId="0" fontId="1" fillId="0" borderId="33" xfId="1" applyNumberFormat="1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14" fontId="6" fillId="0" borderId="9" xfId="0" applyNumberFormat="1" applyFont="1" applyFill="1" applyBorder="1" applyAlignment="1" applyProtection="1">
      <alignment horizontal="center" vertical="center" wrapText="1"/>
    </xf>
    <xf numFmtId="14" fontId="6" fillId="0" borderId="32" xfId="0" applyNumberFormat="1" applyFont="1" applyFill="1" applyBorder="1" applyAlignment="1" applyProtection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9" xfId="0" applyNumberFormat="1" applyFont="1" applyFill="1" applyBorder="1" applyAlignment="1" applyProtection="1">
      <alignment horizontal="center" vertical="center" wrapText="1"/>
    </xf>
    <xf numFmtId="0" fontId="6" fillId="3" borderId="3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3" borderId="33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6" xfId="1" applyNumberFormat="1" applyFont="1" applyFill="1" applyBorder="1" applyAlignment="1" applyProtection="1">
      <alignment horizontal="center" vertical="center" wrapText="1"/>
    </xf>
    <xf numFmtId="14" fontId="6" fillId="0" borderId="2" xfId="1" applyNumberFormat="1" applyFont="1" applyFill="1" applyBorder="1" applyAlignment="1" applyProtection="1">
      <alignment horizontal="center" vertical="center" wrapText="1"/>
    </xf>
    <xf numFmtId="14" fontId="6" fillId="0" borderId="4" xfId="1" applyNumberFormat="1" applyFont="1" applyFill="1" applyBorder="1" applyAlignment="1" applyProtection="1">
      <alignment horizontal="center" vertical="center" wrapText="1"/>
    </xf>
    <xf numFmtId="14" fontId="6" fillId="0" borderId="3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right" vertical="center" wrapText="1"/>
    </xf>
    <xf numFmtId="0" fontId="6" fillId="2" borderId="6" xfId="1" applyNumberFormat="1" applyFont="1" applyFill="1" applyBorder="1" applyAlignment="1" applyProtection="1">
      <alignment horizontal="right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6" fillId="2" borderId="7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28" fillId="2" borderId="2" xfId="0" applyNumberFormat="1" applyFont="1" applyFill="1" applyBorder="1" applyAlignment="1" applyProtection="1">
      <alignment horizontal="center" vertical="center" wrapText="1"/>
    </xf>
    <xf numFmtId="0" fontId="28" fillId="2" borderId="4" xfId="0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center" vertical="center" wrapText="1"/>
    </xf>
    <xf numFmtId="0" fontId="28" fillId="2" borderId="5" xfId="0" applyNumberFormat="1" applyFont="1" applyFill="1" applyBorder="1" applyAlignment="1" applyProtection="1">
      <alignment horizontal="center" vertical="center" wrapText="1"/>
    </xf>
    <xf numFmtId="0" fontId="28" fillId="2" borderId="7" xfId="0" applyNumberFormat="1" applyFont="1" applyFill="1" applyBorder="1" applyAlignment="1" applyProtection="1">
      <alignment horizontal="center" vertical="center" wrapText="1"/>
    </xf>
    <xf numFmtId="0" fontId="28" fillId="2" borderId="6" xfId="0" applyNumberFormat="1" applyFont="1" applyFill="1" applyBorder="1" applyAlignment="1" applyProtection="1">
      <alignment horizontal="center" vertical="center" wrapText="1"/>
    </xf>
    <xf numFmtId="0" fontId="28" fillId="3" borderId="33" xfId="0" applyNumberFormat="1" applyFont="1" applyFill="1" applyBorder="1" applyAlignment="1" applyProtection="1">
      <alignment horizontal="center" vertical="center" wrapText="1"/>
    </xf>
    <xf numFmtId="14" fontId="28" fillId="0" borderId="2" xfId="0" applyNumberFormat="1" applyFont="1" applyFill="1" applyBorder="1" applyAlignment="1" applyProtection="1">
      <alignment horizontal="center" vertical="center" wrapText="1"/>
    </xf>
    <xf numFmtId="14" fontId="28" fillId="0" borderId="4" xfId="0" applyNumberFormat="1" applyFont="1" applyFill="1" applyBorder="1" applyAlignment="1" applyProtection="1">
      <alignment horizontal="center" vertical="center" wrapText="1"/>
    </xf>
    <xf numFmtId="0" fontId="28" fillId="2" borderId="5" xfId="0" applyNumberFormat="1" applyFont="1" applyFill="1" applyBorder="1" applyAlignment="1" applyProtection="1">
      <alignment horizontal="right" vertical="center" wrapText="1"/>
    </xf>
    <xf numFmtId="0" fontId="28" fillId="2" borderId="6" xfId="0" applyNumberFormat="1" applyFont="1" applyFill="1" applyBorder="1" applyAlignment="1" applyProtection="1">
      <alignment horizontal="right" vertical="center" wrapText="1"/>
    </xf>
    <xf numFmtId="0" fontId="4" fillId="0" borderId="0" xfId="3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4" fillId="0" borderId="0" xfId="33" applyFont="1" applyAlignment="1">
      <alignment horizontal="center"/>
    </xf>
    <xf numFmtId="0" fontId="6" fillId="3" borderId="8" xfId="1" applyNumberFormat="1" applyFont="1" applyFill="1" applyBorder="1" applyAlignment="1" applyProtection="1">
      <alignment horizontal="center" vertical="center" wrapText="1"/>
    </xf>
    <xf numFmtId="0" fontId="6" fillId="3" borderId="9" xfId="1" applyNumberFormat="1" applyFont="1" applyFill="1" applyBorder="1" applyAlignment="1" applyProtection="1">
      <alignment horizontal="center" vertical="center" wrapText="1"/>
    </xf>
    <xf numFmtId="0" fontId="6" fillId="3" borderId="10" xfId="1" applyNumberFormat="1" applyFont="1" applyFill="1" applyBorder="1" applyAlignment="1" applyProtection="1">
      <alignment horizontal="center" vertical="center" wrapText="1"/>
    </xf>
    <xf numFmtId="0" fontId="6" fillId="3" borderId="11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31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horizontal="center" vertical="center" wrapText="1"/>
    </xf>
    <xf numFmtId="0" fontId="6" fillId="3" borderId="30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8" xfId="1" applyNumberFormat="1" applyFont="1" applyFill="1" applyBorder="1" applyAlignment="1" applyProtection="1">
      <alignment horizontal="center" vertical="center"/>
    </xf>
    <xf numFmtId="3" fontId="7" fillId="2" borderId="5" xfId="1" applyNumberFormat="1" applyFont="1" applyFill="1" applyBorder="1" applyAlignment="1" applyProtection="1">
      <alignment horizontal="center" vertical="center" wrapText="1"/>
    </xf>
  </cellXfs>
  <cellStyles count="38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5"/>
    <cellStyle name="Обычный 2 3" xfId="21"/>
    <cellStyle name="Обычный 2 3 2" xfId="36"/>
    <cellStyle name="Обычный 2 3 3" xfId="31"/>
    <cellStyle name="Обычный 2 4" xfId="23"/>
    <cellStyle name="Обычный 2 5" xfId="24"/>
    <cellStyle name="Обычный 3" xfId="3"/>
    <cellStyle name="Обычный 3 2" xfId="16"/>
    <cellStyle name="Обычный 3 3" xfId="33"/>
    <cellStyle name="Обычный 3 4" xfId="29"/>
    <cellStyle name="Обычный 4" xfId="8"/>
    <cellStyle name="Обычный 4 2" xfId="34"/>
    <cellStyle name="Обычный 4 3" xfId="30"/>
    <cellStyle name="Обычный 5" xfId="26"/>
    <cellStyle name="Обычный 6" xfId="32"/>
    <cellStyle name="Обычный 7" xfId="37"/>
    <cellStyle name="Пояснение" xfId="28" builtinId="53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1"/>
  <sheetViews>
    <sheetView topLeftCell="B148" zoomScale="85" zoomScaleNormal="85" workbookViewId="0">
      <selection activeCell="C9" sqref="C9"/>
    </sheetView>
  </sheetViews>
  <sheetFormatPr defaultRowHeight="15" x14ac:dyDescent="0.25"/>
  <cols>
    <col min="1" max="1" width="5.140625" hidden="1" customWidth="1"/>
    <col min="2" max="2" width="18.42578125" customWidth="1"/>
    <col min="3" max="3" width="14" customWidth="1"/>
    <col min="4" max="4" width="9.28515625" bestFit="1" customWidth="1"/>
    <col min="5" max="5" width="12.85546875" bestFit="1" customWidth="1"/>
    <col min="6" max="6" width="10.42578125" customWidth="1"/>
    <col min="7" max="7" width="9.85546875" customWidth="1"/>
    <col min="8" max="8" width="14.85546875" customWidth="1"/>
    <col min="9" max="9" width="14.140625" customWidth="1"/>
    <col min="10" max="10" width="11" customWidth="1"/>
    <col min="11" max="11" width="7.140625" customWidth="1"/>
    <col min="12" max="13" width="7" customWidth="1"/>
    <col min="14" max="14" width="8.42578125" customWidth="1"/>
    <col min="15" max="15" width="7.85546875" customWidth="1"/>
    <col min="16" max="17" width="9.28515625" bestFit="1" customWidth="1"/>
    <col min="18" max="18" width="13.28515625" customWidth="1"/>
  </cols>
  <sheetData>
    <row r="2" spans="2:17" ht="18.75" x14ac:dyDescent="0.3">
      <c r="B2" s="405" t="s">
        <v>18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4" spans="2:17" s="4" customFormat="1" x14ac:dyDescent="0.25">
      <c r="B4" s="406" t="s">
        <v>5</v>
      </c>
      <c r="C4" s="406" t="s">
        <v>12</v>
      </c>
      <c r="D4" s="406" t="s">
        <v>6</v>
      </c>
      <c r="E4" s="406" t="s">
        <v>17</v>
      </c>
      <c r="F4" s="406" t="s">
        <v>15</v>
      </c>
      <c r="G4" s="406" t="s">
        <v>7</v>
      </c>
      <c r="H4" s="406" t="s">
        <v>14</v>
      </c>
      <c r="I4" s="406" t="s">
        <v>13</v>
      </c>
      <c r="J4" s="406" t="s">
        <v>8</v>
      </c>
      <c r="K4" s="398" t="s">
        <v>9</v>
      </c>
      <c r="L4" s="409"/>
      <c r="M4" s="409"/>
      <c r="N4" s="409"/>
      <c r="O4" s="399"/>
      <c r="P4" s="394" t="s">
        <v>16</v>
      </c>
      <c r="Q4" s="395"/>
    </row>
    <row r="5" spans="2:17" s="4" customFormat="1" ht="45" x14ac:dyDescent="0.25">
      <c r="B5" s="407"/>
      <c r="C5" s="407"/>
      <c r="D5" s="407"/>
      <c r="E5" s="407"/>
      <c r="F5" s="407"/>
      <c r="G5" s="407"/>
      <c r="H5" s="407"/>
      <c r="I5" s="407"/>
      <c r="J5" s="407"/>
      <c r="K5" s="398" t="s">
        <v>1</v>
      </c>
      <c r="L5" s="399"/>
      <c r="M5" s="398" t="s">
        <v>2</v>
      </c>
      <c r="N5" s="399"/>
      <c r="O5" s="5" t="s">
        <v>10</v>
      </c>
      <c r="P5" s="396"/>
      <c r="Q5" s="397"/>
    </row>
    <row r="6" spans="2:17" s="4" customFormat="1" x14ac:dyDescent="0.25">
      <c r="B6" s="408"/>
      <c r="C6" s="408"/>
      <c r="D6" s="408"/>
      <c r="E6" s="408"/>
      <c r="F6" s="408"/>
      <c r="G6" s="408"/>
      <c r="H6" s="408"/>
      <c r="I6" s="408"/>
      <c r="J6" s="408"/>
      <c r="K6" s="5" t="s">
        <v>4</v>
      </c>
      <c r="L6" s="5" t="s">
        <v>3</v>
      </c>
      <c r="M6" s="5" t="s">
        <v>4</v>
      </c>
      <c r="N6" s="5" t="s">
        <v>3</v>
      </c>
      <c r="O6" s="5" t="s">
        <v>3</v>
      </c>
      <c r="P6" s="6" t="s">
        <v>1</v>
      </c>
      <c r="Q6" s="6" t="s">
        <v>2</v>
      </c>
    </row>
    <row r="7" spans="2:17" s="4" customFormat="1" x14ac:dyDescent="0.25">
      <c r="B7" s="7" t="s">
        <v>0</v>
      </c>
      <c r="C7" s="8">
        <v>42663</v>
      </c>
      <c r="D7" s="11">
        <v>69</v>
      </c>
      <c r="E7" s="11">
        <v>142</v>
      </c>
      <c r="F7" s="11">
        <v>63</v>
      </c>
      <c r="G7" s="11">
        <v>676</v>
      </c>
      <c r="H7" s="11">
        <v>277400</v>
      </c>
      <c r="I7" s="11">
        <v>106</v>
      </c>
      <c r="J7" s="11">
        <v>55</v>
      </c>
      <c r="K7" s="11">
        <v>47</v>
      </c>
      <c r="L7" s="11">
        <v>47</v>
      </c>
      <c r="M7" s="11">
        <v>40</v>
      </c>
      <c r="N7" s="11">
        <v>37</v>
      </c>
      <c r="O7" s="11"/>
      <c r="P7" s="12">
        <v>116</v>
      </c>
      <c r="Q7" s="12">
        <v>9</v>
      </c>
    </row>
    <row r="8" spans="2:17" s="4" customFormat="1" ht="30" x14ac:dyDescent="0.25">
      <c r="B8" s="9" t="s">
        <v>19</v>
      </c>
      <c r="C8" s="8">
        <v>42663</v>
      </c>
      <c r="D8" s="11">
        <v>67.400000000000006</v>
      </c>
      <c r="E8" s="11">
        <v>12</v>
      </c>
      <c r="F8" s="11">
        <v>3</v>
      </c>
      <c r="G8" s="11">
        <v>7.56</v>
      </c>
      <c r="H8" s="11">
        <v>156627</v>
      </c>
      <c r="I8" s="11">
        <v>60</v>
      </c>
      <c r="J8" s="11">
        <v>5</v>
      </c>
      <c r="K8" s="11">
        <v>15</v>
      </c>
      <c r="L8" s="11">
        <v>14</v>
      </c>
      <c r="M8" s="11">
        <v>10</v>
      </c>
      <c r="N8" s="11">
        <v>6</v>
      </c>
      <c r="O8" s="11">
        <v>20</v>
      </c>
      <c r="P8" s="12">
        <v>16</v>
      </c>
      <c r="Q8" s="12" t="s">
        <v>23</v>
      </c>
    </row>
    <row r="9" spans="2:17" s="4" customFormat="1" ht="30" x14ac:dyDescent="0.25">
      <c r="B9" s="9" t="s">
        <v>20</v>
      </c>
      <c r="C9" s="8">
        <v>42663</v>
      </c>
      <c r="D9" s="11">
        <v>30</v>
      </c>
      <c r="E9" s="11">
        <v>17</v>
      </c>
      <c r="F9" s="11"/>
      <c r="G9" s="11">
        <v>27</v>
      </c>
      <c r="H9" s="11">
        <v>5700</v>
      </c>
      <c r="I9" s="11">
        <v>23</v>
      </c>
      <c r="J9" s="11">
        <v>23</v>
      </c>
      <c r="K9" s="11">
        <v>14</v>
      </c>
      <c r="L9" s="11">
        <v>10</v>
      </c>
      <c r="M9" s="11">
        <v>3</v>
      </c>
      <c r="N9" s="11">
        <v>4</v>
      </c>
      <c r="O9" s="11">
        <v>14</v>
      </c>
      <c r="P9" s="12">
        <v>5</v>
      </c>
      <c r="Q9" s="12" t="s">
        <v>23</v>
      </c>
    </row>
    <row r="10" spans="2:17" s="4" customFormat="1" ht="30" x14ac:dyDescent="0.25">
      <c r="B10" s="9" t="s">
        <v>21</v>
      </c>
      <c r="C10" s="8">
        <v>42663</v>
      </c>
      <c r="D10" s="11">
        <v>36</v>
      </c>
      <c r="E10" s="11" t="s">
        <v>23</v>
      </c>
      <c r="F10" s="11">
        <v>13</v>
      </c>
      <c r="G10" s="11">
        <v>67</v>
      </c>
      <c r="H10" s="11">
        <v>2075</v>
      </c>
      <c r="I10" s="11">
        <v>72</v>
      </c>
      <c r="J10" s="11">
        <v>31</v>
      </c>
      <c r="K10" s="11">
        <v>12</v>
      </c>
      <c r="L10" s="11">
        <v>12</v>
      </c>
      <c r="M10" s="11">
        <v>3</v>
      </c>
      <c r="N10" s="11">
        <v>3</v>
      </c>
      <c r="O10" s="11">
        <v>15</v>
      </c>
      <c r="P10" s="12">
        <v>6</v>
      </c>
      <c r="Q10" s="12" t="s">
        <v>23</v>
      </c>
    </row>
    <row r="11" spans="2:17" s="4" customFormat="1" x14ac:dyDescent="0.25">
      <c r="B11" s="402" t="s">
        <v>11</v>
      </c>
      <c r="C11" s="403"/>
      <c r="D11" s="10">
        <f t="shared" ref="D11:Q11" si="0">SUM(D7:D10)</f>
        <v>202.4</v>
      </c>
      <c r="E11" s="10">
        <f t="shared" si="0"/>
        <v>171</v>
      </c>
      <c r="F11" s="10">
        <f t="shared" si="0"/>
        <v>79</v>
      </c>
      <c r="G11" s="10">
        <f t="shared" si="0"/>
        <v>777.56</v>
      </c>
      <c r="H11" s="10">
        <f t="shared" si="0"/>
        <v>441802</v>
      </c>
      <c r="I11" s="10">
        <f t="shared" si="0"/>
        <v>261</v>
      </c>
      <c r="J11" s="10">
        <f t="shared" si="0"/>
        <v>114</v>
      </c>
      <c r="K11" s="10">
        <f t="shared" si="0"/>
        <v>88</v>
      </c>
      <c r="L11" s="10">
        <f t="shared" si="0"/>
        <v>83</v>
      </c>
      <c r="M11" s="10">
        <f t="shared" si="0"/>
        <v>56</v>
      </c>
      <c r="N11" s="10">
        <f t="shared" si="0"/>
        <v>50</v>
      </c>
      <c r="O11" s="10">
        <f t="shared" si="0"/>
        <v>49</v>
      </c>
      <c r="P11" s="10">
        <f t="shared" si="0"/>
        <v>143</v>
      </c>
      <c r="Q11" s="10">
        <f t="shared" si="0"/>
        <v>9</v>
      </c>
    </row>
    <row r="12" spans="2:17" ht="15.75" x14ac:dyDescent="0.25">
      <c r="B12" s="1"/>
      <c r="C12" s="2"/>
      <c r="D12" s="3"/>
      <c r="E12" s="3"/>
      <c r="F12" s="1"/>
      <c r="G12" s="2"/>
      <c r="H12" s="2"/>
      <c r="I12" s="3"/>
    </row>
    <row r="13" spans="2:17" ht="90" customHeight="1" x14ac:dyDescent="0.25">
      <c r="B13" s="404" t="s">
        <v>22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</row>
    <row r="14" spans="2:17" x14ac:dyDescent="0.25">
      <c r="B14" s="1"/>
      <c r="C14" s="1"/>
      <c r="D14" s="1"/>
      <c r="E14" s="1"/>
      <c r="F14" s="1"/>
      <c r="G14" s="1"/>
      <c r="H14" s="1"/>
      <c r="I14" s="1"/>
    </row>
    <row r="15" spans="2:17" ht="18.75" x14ac:dyDescent="0.3">
      <c r="B15" s="405" t="s">
        <v>28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</row>
    <row r="17" spans="2:17" ht="15" customHeight="1" x14ac:dyDescent="0.25">
      <c r="B17" s="406" t="s">
        <v>5</v>
      </c>
      <c r="C17" s="406" t="s">
        <v>12</v>
      </c>
      <c r="D17" s="406" t="s">
        <v>6</v>
      </c>
      <c r="E17" s="406" t="s">
        <v>17</v>
      </c>
      <c r="F17" s="406" t="s">
        <v>15</v>
      </c>
      <c r="G17" s="406" t="s">
        <v>7</v>
      </c>
      <c r="H17" s="406" t="s">
        <v>14</v>
      </c>
      <c r="I17" s="406" t="s">
        <v>13</v>
      </c>
      <c r="J17" s="406" t="s">
        <v>8</v>
      </c>
      <c r="K17" s="398" t="s">
        <v>9</v>
      </c>
      <c r="L17" s="409"/>
      <c r="M17" s="409"/>
      <c r="N17" s="409"/>
      <c r="O17" s="399"/>
      <c r="P17" s="394" t="s">
        <v>16</v>
      </c>
      <c r="Q17" s="395"/>
    </row>
    <row r="18" spans="2:17" ht="45" x14ac:dyDescent="0.25">
      <c r="B18" s="407"/>
      <c r="C18" s="407"/>
      <c r="D18" s="407"/>
      <c r="E18" s="407"/>
      <c r="F18" s="407"/>
      <c r="G18" s="407"/>
      <c r="H18" s="407"/>
      <c r="I18" s="407"/>
      <c r="J18" s="407"/>
      <c r="K18" s="398" t="s">
        <v>1</v>
      </c>
      <c r="L18" s="399"/>
      <c r="M18" s="398" t="s">
        <v>2</v>
      </c>
      <c r="N18" s="399"/>
      <c r="O18" s="5" t="s">
        <v>10</v>
      </c>
      <c r="P18" s="396"/>
      <c r="Q18" s="397"/>
    </row>
    <row r="19" spans="2:17" x14ac:dyDescent="0.25">
      <c r="B19" s="408"/>
      <c r="C19" s="408"/>
      <c r="D19" s="408"/>
      <c r="E19" s="408"/>
      <c r="F19" s="408"/>
      <c r="G19" s="408"/>
      <c r="H19" s="408"/>
      <c r="I19" s="408"/>
      <c r="J19" s="408"/>
      <c r="K19" s="5" t="s">
        <v>4</v>
      </c>
      <c r="L19" s="5" t="s">
        <v>3</v>
      </c>
      <c r="M19" s="5" t="s">
        <v>4</v>
      </c>
      <c r="N19" s="5" t="s">
        <v>3</v>
      </c>
      <c r="O19" s="5" t="s">
        <v>3</v>
      </c>
      <c r="P19" s="6" t="s">
        <v>1</v>
      </c>
      <c r="Q19" s="6" t="s">
        <v>2</v>
      </c>
    </row>
    <row r="20" spans="2:17" ht="15" customHeight="1" x14ac:dyDescent="0.25">
      <c r="B20" s="9" t="s">
        <v>0</v>
      </c>
      <c r="C20" s="400" t="s">
        <v>27</v>
      </c>
      <c r="D20" s="13">
        <v>39</v>
      </c>
      <c r="E20" s="13">
        <v>18</v>
      </c>
      <c r="F20" s="13">
        <v>36</v>
      </c>
      <c r="G20" s="13">
        <v>344</v>
      </c>
      <c r="H20" s="14">
        <v>85000</v>
      </c>
      <c r="I20" s="13">
        <v>89</v>
      </c>
      <c r="J20" s="13">
        <v>18</v>
      </c>
      <c r="K20" s="13">
        <v>23</v>
      </c>
      <c r="L20" s="13">
        <v>23</v>
      </c>
      <c r="M20" s="13">
        <v>30</v>
      </c>
      <c r="N20" s="13">
        <v>31</v>
      </c>
      <c r="O20" s="13">
        <f>L20+N20</f>
        <v>54</v>
      </c>
      <c r="P20" s="15">
        <v>43</v>
      </c>
      <c r="Q20" s="15">
        <v>7</v>
      </c>
    </row>
    <row r="21" spans="2:17" ht="30" x14ac:dyDescent="0.25">
      <c r="B21" s="9" t="s">
        <v>24</v>
      </c>
      <c r="C21" s="401"/>
      <c r="D21" s="13">
        <v>0</v>
      </c>
      <c r="E21" s="13">
        <v>6</v>
      </c>
      <c r="F21" s="13">
        <v>21</v>
      </c>
      <c r="G21" s="13">
        <v>111.76</v>
      </c>
      <c r="H21" s="14">
        <v>171845</v>
      </c>
      <c r="I21" s="13">
        <v>20</v>
      </c>
      <c r="J21" s="13">
        <v>39</v>
      </c>
      <c r="K21" s="13">
        <v>15</v>
      </c>
      <c r="L21" s="13">
        <v>14</v>
      </c>
      <c r="M21" s="13">
        <v>10</v>
      </c>
      <c r="N21" s="13">
        <v>7</v>
      </c>
      <c r="O21" s="13">
        <v>21</v>
      </c>
      <c r="P21" s="17">
        <v>16</v>
      </c>
      <c r="Q21" s="17" t="s">
        <v>23</v>
      </c>
    </row>
    <row r="22" spans="2:17" ht="45" x14ac:dyDescent="0.25">
      <c r="B22" s="9" t="s">
        <v>25</v>
      </c>
      <c r="C22" s="401"/>
      <c r="D22" s="13">
        <v>38</v>
      </c>
      <c r="E22" s="13">
        <v>21</v>
      </c>
      <c r="F22" s="13">
        <v>120</v>
      </c>
      <c r="G22" s="13">
        <v>67</v>
      </c>
      <c r="H22" s="14">
        <v>3956</v>
      </c>
      <c r="I22" s="13">
        <v>72</v>
      </c>
      <c r="J22" s="13">
        <v>31</v>
      </c>
      <c r="K22" s="13">
        <v>12</v>
      </c>
      <c r="L22" s="13">
        <v>12</v>
      </c>
      <c r="M22" s="13">
        <v>3</v>
      </c>
      <c r="N22" s="13">
        <v>3</v>
      </c>
      <c r="O22" s="13">
        <v>15</v>
      </c>
      <c r="P22" s="17" t="s">
        <v>23</v>
      </c>
      <c r="Q22" s="17" t="s">
        <v>23</v>
      </c>
    </row>
    <row r="23" spans="2:17" ht="45" x14ac:dyDescent="0.25">
      <c r="B23" s="9" t="s">
        <v>26</v>
      </c>
      <c r="C23" s="401"/>
      <c r="D23" s="13">
        <v>25</v>
      </c>
      <c r="E23" s="13" t="s">
        <v>23</v>
      </c>
      <c r="F23" s="13" t="s">
        <v>23</v>
      </c>
      <c r="G23" s="13">
        <v>21</v>
      </c>
      <c r="H23" s="13">
        <v>7780</v>
      </c>
      <c r="I23" s="13">
        <v>23</v>
      </c>
      <c r="J23" s="13">
        <v>12</v>
      </c>
      <c r="K23" s="13">
        <v>14</v>
      </c>
      <c r="L23" s="13">
        <v>10</v>
      </c>
      <c r="M23" s="13">
        <v>3</v>
      </c>
      <c r="N23" s="13">
        <v>3</v>
      </c>
      <c r="O23" s="13">
        <v>13</v>
      </c>
      <c r="P23" s="17">
        <v>5</v>
      </c>
      <c r="Q23" s="17" t="s">
        <v>23</v>
      </c>
    </row>
    <row r="24" spans="2:17" x14ac:dyDescent="0.25">
      <c r="B24" s="402" t="s">
        <v>11</v>
      </c>
      <c r="C24" s="403"/>
      <c r="D24" s="16">
        <f t="shared" ref="D24:Q24" si="1">SUM(D20:D23)</f>
        <v>102</v>
      </c>
      <c r="E24" s="16">
        <f t="shared" si="1"/>
        <v>45</v>
      </c>
      <c r="F24" s="16">
        <f t="shared" si="1"/>
        <v>177</v>
      </c>
      <c r="G24" s="16">
        <f t="shared" si="1"/>
        <v>543.76</v>
      </c>
      <c r="H24" s="16">
        <f t="shared" si="1"/>
        <v>268581</v>
      </c>
      <c r="I24" s="16">
        <f t="shared" si="1"/>
        <v>204</v>
      </c>
      <c r="J24" s="16">
        <f t="shared" si="1"/>
        <v>100</v>
      </c>
      <c r="K24" s="16">
        <f t="shared" si="1"/>
        <v>64</v>
      </c>
      <c r="L24" s="16">
        <f t="shared" si="1"/>
        <v>59</v>
      </c>
      <c r="M24" s="16">
        <f t="shared" si="1"/>
        <v>46</v>
      </c>
      <c r="N24" s="16">
        <f t="shared" si="1"/>
        <v>44</v>
      </c>
      <c r="O24" s="16">
        <f t="shared" si="1"/>
        <v>103</v>
      </c>
      <c r="P24" s="10">
        <f t="shared" si="1"/>
        <v>64</v>
      </c>
      <c r="Q24" s="10">
        <f t="shared" si="1"/>
        <v>7</v>
      </c>
    </row>
    <row r="27" spans="2:17" ht="18.75" x14ac:dyDescent="0.25">
      <c r="B27" s="404" t="s">
        <v>29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</row>
    <row r="30" spans="2:17" ht="18.75" x14ac:dyDescent="0.3">
      <c r="B30" s="405" t="s">
        <v>30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</row>
    <row r="32" spans="2:17" x14ac:dyDescent="0.25">
      <c r="B32" s="406" t="s">
        <v>5</v>
      </c>
      <c r="C32" s="406" t="s">
        <v>12</v>
      </c>
      <c r="D32" s="406" t="s">
        <v>6</v>
      </c>
      <c r="E32" s="406" t="s">
        <v>17</v>
      </c>
      <c r="F32" s="406" t="s">
        <v>15</v>
      </c>
      <c r="G32" s="406" t="s">
        <v>7</v>
      </c>
      <c r="H32" s="406" t="s">
        <v>14</v>
      </c>
      <c r="I32" s="406" t="s">
        <v>13</v>
      </c>
      <c r="J32" s="406" t="s">
        <v>8</v>
      </c>
      <c r="K32" s="398" t="s">
        <v>9</v>
      </c>
      <c r="L32" s="409"/>
      <c r="M32" s="409"/>
      <c r="N32" s="409"/>
      <c r="O32" s="399"/>
      <c r="P32" s="394" t="s">
        <v>16</v>
      </c>
      <c r="Q32" s="395"/>
    </row>
    <row r="33" spans="2:17" ht="45" x14ac:dyDescent="0.25">
      <c r="B33" s="407"/>
      <c r="C33" s="407"/>
      <c r="D33" s="407"/>
      <c r="E33" s="407"/>
      <c r="F33" s="407"/>
      <c r="G33" s="407"/>
      <c r="H33" s="407"/>
      <c r="I33" s="407"/>
      <c r="J33" s="407"/>
      <c r="K33" s="398" t="s">
        <v>1</v>
      </c>
      <c r="L33" s="399"/>
      <c r="M33" s="398" t="s">
        <v>2</v>
      </c>
      <c r="N33" s="399"/>
      <c r="O33" s="5" t="s">
        <v>10</v>
      </c>
      <c r="P33" s="396"/>
      <c r="Q33" s="397"/>
    </row>
    <row r="34" spans="2:17" x14ac:dyDescent="0.25">
      <c r="B34" s="408"/>
      <c r="C34" s="408"/>
      <c r="D34" s="408"/>
      <c r="E34" s="408"/>
      <c r="F34" s="408"/>
      <c r="G34" s="408"/>
      <c r="H34" s="408"/>
      <c r="I34" s="408"/>
      <c r="J34" s="408"/>
      <c r="K34" s="5" t="s">
        <v>4</v>
      </c>
      <c r="L34" s="5" t="s">
        <v>3</v>
      </c>
      <c r="M34" s="5" t="s">
        <v>4</v>
      </c>
      <c r="N34" s="5" t="s">
        <v>3</v>
      </c>
      <c r="O34" s="5" t="s">
        <v>3</v>
      </c>
      <c r="P34" s="6" t="s">
        <v>1</v>
      </c>
      <c r="Q34" s="6" t="s">
        <v>2</v>
      </c>
    </row>
    <row r="35" spans="2:17" x14ac:dyDescent="0.25">
      <c r="B35" s="9" t="s">
        <v>0</v>
      </c>
      <c r="C35" s="400">
        <v>42665</v>
      </c>
      <c r="D35" s="13">
        <v>102</v>
      </c>
      <c r="E35" s="13">
        <v>18</v>
      </c>
      <c r="F35" s="13">
        <v>54</v>
      </c>
      <c r="G35" s="13">
        <v>372</v>
      </c>
      <c r="H35" s="14">
        <v>68000</v>
      </c>
      <c r="I35" s="13">
        <v>115</v>
      </c>
      <c r="J35" s="13">
        <v>58</v>
      </c>
      <c r="K35" s="13">
        <v>23</v>
      </c>
      <c r="L35" s="13">
        <v>23</v>
      </c>
      <c r="M35" s="13">
        <v>29</v>
      </c>
      <c r="N35" s="13">
        <v>30</v>
      </c>
      <c r="O35" s="13">
        <v>53</v>
      </c>
      <c r="P35" s="15">
        <v>43</v>
      </c>
      <c r="Q35" s="15">
        <v>6</v>
      </c>
    </row>
    <row r="36" spans="2:17" ht="30" x14ac:dyDescent="0.25">
      <c r="B36" s="9" t="s">
        <v>24</v>
      </c>
      <c r="C36" s="401"/>
      <c r="D36" s="13">
        <v>20.8</v>
      </c>
      <c r="E36" s="13">
        <v>2</v>
      </c>
      <c r="F36" s="13">
        <v>9</v>
      </c>
      <c r="G36" s="13">
        <v>89.5</v>
      </c>
      <c r="H36" s="14">
        <v>161227</v>
      </c>
      <c r="I36" s="13">
        <v>17</v>
      </c>
      <c r="J36" s="13">
        <v>23</v>
      </c>
      <c r="K36" s="13">
        <v>8</v>
      </c>
      <c r="L36" s="13">
        <v>12</v>
      </c>
      <c r="M36" s="13">
        <v>9</v>
      </c>
      <c r="N36" s="13">
        <v>7</v>
      </c>
      <c r="O36" s="13">
        <v>19</v>
      </c>
      <c r="P36" s="17">
        <v>3</v>
      </c>
      <c r="Q36" s="17" t="s">
        <v>23</v>
      </c>
    </row>
    <row r="37" spans="2:17" ht="45" x14ac:dyDescent="0.25">
      <c r="B37" s="9" t="s">
        <v>25</v>
      </c>
      <c r="C37" s="401"/>
      <c r="D37" s="13">
        <v>38</v>
      </c>
      <c r="E37" s="13" t="s">
        <v>23</v>
      </c>
      <c r="F37" s="13" t="s">
        <v>23</v>
      </c>
      <c r="G37" s="13">
        <v>67</v>
      </c>
      <c r="H37" s="14" t="s">
        <v>23</v>
      </c>
      <c r="I37" s="13" t="s">
        <v>23</v>
      </c>
      <c r="J37" s="13" t="s">
        <v>23</v>
      </c>
      <c r="K37" s="13">
        <v>3</v>
      </c>
      <c r="L37" s="13">
        <v>3</v>
      </c>
      <c r="M37" s="13">
        <v>3</v>
      </c>
      <c r="N37" s="13">
        <v>3</v>
      </c>
      <c r="O37" s="13">
        <v>6</v>
      </c>
      <c r="P37" s="17" t="s">
        <v>23</v>
      </c>
      <c r="Q37" s="17" t="s">
        <v>23</v>
      </c>
    </row>
    <row r="38" spans="2:17" ht="45" x14ac:dyDescent="0.25">
      <c r="B38" s="9" t="s">
        <v>26</v>
      </c>
      <c r="C38" s="401"/>
      <c r="D38" s="13">
        <v>25</v>
      </c>
      <c r="E38" s="13" t="s">
        <v>23</v>
      </c>
      <c r="F38" s="13" t="s">
        <v>23</v>
      </c>
      <c r="G38" s="13">
        <v>21</v>
      </c>
      <c r="H38" s="13">
        <v>7780</v>
      </c>
      <c r="I38" s="13">
        <v>23</v>
      </c>
      <c r="J38" s="13">
        <v>12</v>
      </c>
      <c r="K38" s="13">
        <v>14</v>
      </c>
      <c r="L38" s="13">
        <v>10</v>
      </c>
      <c r="M38" s="13">
        <v>3</v>
      </c>
      <c r="N38" s="13">
        <v>3</v>
      </c>
      <c r="O38" s="13">
        <v>13</v>
      </c>
      <c r="P38" s="17">
        <v>6</v>
      </c>
      <c r="Q38" s="17" t="s">
        <v>23</v>
      </c>
    </row>
    <row r="39" spans="2:17" x14ac:dyDescent="0.25">
      <c r="B39" s="402" t="s">
        <v>11</v>
      </c>
      <c r="C39" s="403"/>
      <c r="D39" s="16">
        <f t="shared" ref="D39:Q39" si="2">SUM(D35:D38)</f>
        <v>185.8</v>
      </c>
      <c r="E39" s="16">
        <f t="shared" si="2"/>
        <v>20</v>
      </c>
      <c r="F39" s="16">
        <f t="shared" si="2"/>
        <v>63</v>
      </c>
      <c r="G39" s="16">
        <f t="shared" si="2"/>
        <v>549.5</v>
      </c>
      <c r="H39" s="16">
        <f t="shared" si="2"/>
        <v>237007</v>
      </c>
      <c r="I39" s="16">
        <f t="shared" si="2"/>
        <v>155</v>
      </c>
      <c r="J39" s="16">
        <f t="shared" si="2"/>
        <v>93</v>
      </c>
      <c r="K39" s="16">
        <f t="shared" si="2"/>
        <v>48</v>
      </c>
      <c r="L39" s="16">
        <f t="shared" si="2"/>
        <v>48</v>
      </c>
      <c r="M39" s="16">
        <f t="shared" si="2"/>
        <v>44</v>
      </c>
      <c r="N39" s="16">
        <f t="shared" si="2"/>
        <v>43</v>
      </c>
      <c r="O39" s="16">
        <f t="shared" si="2"/>
        <v>91</v>
      </c>
      <c r="P39" s="10">
        <f t="shared" si="2"/>
        <v>52</v>
      </c>
      <c r="Q39" s="10">
        <f t="shared" si="2"/>
        <v>6</v>
      </c>
    </row>
    <row r="42" spans="2:17" ht="18.75" x14ac:dyDescent="0.25">
      <c r="B42" s="404" t="s">
        <v>29</v>
      </c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</row>
    <row r="47" spans="2:17" ht="18.75" x14ac:dyDescent="0.3">
      <c r="B47" s="405" t="s">
        <v>31</v>
      </c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</row>
    <row r="49" spans="2:17" x14ac:dyDescent="0.25">
      <c r="B49" s="406" t="s">
        <v>5</v>
      </c>
      <c r="C49" s="406" t="s">
        <v>12</v>
      </c>
      <c r="D49" s="406" t="s">
        <v>6</v>
      </c>
      <c r="E49" s="406" t="s">
        <v>17</v>
      </c>
      <c r="F49" s="406" t="s">
        <v>15</v>
      </c>
      <c r="G49" s="406" t="s">
        <v>7</v>
      </c>
      <c r="H49" s="406" t="s">
        <v>14</v>
      </c>
      <c r="I49" s="406" t="s">
        <v>13</v>
      </c>
      <c r="J49" s="406" t="s">
        <v>8</v>
      </c>
      <c r="K49" s="398" t="s">
        <v>9</v>
      </c>
      <c r="L49" s="409"/>
      <c r="M49" s="409"/>
      <c r="N49" s="409"/>
      <c r="O49" s="399"/>
      <c r="P49" s="394" t="s">
        <v>16</v>
      </c>
      <c r="Q49" s="395"/>
    </row>
    <row r="50" spans="2:17" ht="45" x14ac:dyDescent="0.25">
      <c r="B50" s="407"/>
      <c r="C50" s="407"/>
      <c r="D50" s="407"/>
      <c r="E50" s="407"/>
      <c r="F50" s="407"/>
      <c r="G50" s="407"/>
      <c r="H50" s="407"/>
      <c r="I50" s="407"/>
      <c r="J50" s="407"/>
      <c r="K50" s="398" t="s">
        <v>1</v>
      </c>
      <c r="L50" s="399"/>
      <c r="M50" s="398" t="s">
        <v>2</v>
      </c>
      <c r="N50" s="399"/>
      <c r="O50" s="5" t="s">
        <v>10</v>
      </c>
      <c r="P50" s="396"/>
      <c r="Q50" s="397"/>
    </row>
    <row r="51" spans="2:17" x14ac:dyDescent="0.25">
      <c r="B51" s="408"/>
      <c r="C51" s="408"/>
      <c r="D51" s="408"/>
      <c r="E51" s="408"/>
      <c r="F51" s="408"/>
      <c r="G51" s="408"/>
      <c r="H51" s="408"/>
      <c r="I51" s="408"/>
      <c r="J51" s="408"/>
      <c r="K51" s="5" t="s">
        <v>4</v>
      </c>
      <c r="L51" s="5" t="s">
        <v>3</v>
      </c>
      <c r="M51" s="5" t="s">
        <v>4</v>
      </c>
      <c r="N51" s="5" t="s">
        <v>3</v>
      </c>
      <c r="O51" s="5" t="s">
        <v>3</v>
      </c>
      <c r="P51" s="6" t="s">
        <v>1</v>
      </c>
      <c r="Q51" s="6" t="s">
        <v>2</v>
      </c>
    </row>
    <row r="52" spans="2:17" x14ac:dyDescent="0.25">
      <c r="B52" s="9" t="s">
        <v>0</v>
      </c>
      <c r="C52" s="400">
        <v>42666</v>
      </c>
      <c r="D52" s="13">
        <v>53</v>
      </c>
      <c r="E52" s="13">
        <v>104</v>
      </c>
      <c r="F52" s="13">
        <v>72</v>
      </c>
      <c r="G52" s="13">
        <v>469</v>
      </c>
      <c r="H52" s="14">
        <v>104000</v>
      </c>
      <c r="I52" s="13">
        <v>162</v>
      </c>
      <c r="J52" s="13">
        <v>36</v>
      </c>
      <c r="K52" s="13">
        <v>16</v>
      </c>
      <c r="L52" s="13">
        <v>15</v>
      </c>
      <c r="M52" s="13">
        <v>46</v>
      </c>
      <c r="N52" s="13">
        <v>46</v>
      </c>
      <c r="O52" s="13">
        <v>61</v>
      </c>
      <c r="P52" s="15">
        <v>31</v>
      </c>
      <c r="Q52" s="15">
        <v>9</v>
      </c>
    </row>
    <row r="53" spans="2:17" ht="30" x14ac:dyDescent="0.25">
      <c r="B53" s="9" t="s">
        <v>24</v>
      </c>
      <c r="C53" s="401"/>
      <c r="D53" s="13">
        <v>30.9</v>
      </c>
      <c r="E53" s="13" t="s">
        <v>23</v>
      </c>
      <c r="F53" s="13">
        <v>9</v>
      </c>
      <c r="G53" s="13">
        <v>128.6</v>
      </c>
      <c r="H53" s="14">
        <v>108520</v>
      </c>
      <c r="I53" s="13">
        <v>20</v>
      </c>
      <c r="J53" s="13">
        <v>36</v>
      </c>
      <c r="K53" s="13">
        <v>8</v>
      </c>
      <c r="L53" s="13">
        <v>11</v>
      </c>
      <c r="M53" s="13">
        <v>9</v>
      </c>
      <c r="N53" s="13">
        <v>7</v>
      </c>
      <c r="O53" s="13">
        <v>18</v>
      </c>
      <c r="P53" s="17">
        <v>3</v>
      </c>
      <c r="Q53" s="17" t="s">
        <v>23</v>
      </c>
    </row>
    <row r="54" spans="2:17" ht="45" x14ac:dyDescent="0.25">
      <c r="B54" s="9" t="s">
        <v>25</v>
      </c>
      <c r="C54" s="401"/>
      <c r="D54" s="13">
        <v>37</v>
      </c>
      <c r="E54" s="13" t="s">
        <v>23</v>
      </c>
      <c r="F54" s="13" t="s">
        <v>23</v>
      </c>
      <c r="G54" s="13">
        <v>67</v>
      </c>
      <c r="H54" s="14" t="s">
        <v>23</v>
      </c>
      <c r="I54" s="13" t="s">
        <v>23</v>
      </c>
      <c r="J54" s="13" t="s">
        <v>23</v>
      </c>
      <c r="K54" s="13">
        <v>3</v>
      </c>
      <c r="L54" s="13">
        <v>3</v>
      </c>
      <c r="M54" s="13">
        <v>3</v>
      </c>
      <c r="N54" s="13">
        <v>3</v>
      </c>
      <c r="O54" s="13">
        <v>6</v>
      </c>
      <c r="P54" s="17" t="s">
        <v>23</v>
      </c>
      <c r="Q54" s="17" t="s">
        <v>23</v>
      </c>
    </row>
    <row r="55" spans="2:17" ht="45" x14ac:dyDescent="0.25">
      <c r="B55" s="9" t="s">
        <v>26</v>
      </c>
      <c r="C55" s="401"/>
      <c r="D55" s="13">
        <v>25</v>
      </c>
      <c r="E55" s="13" t="s">
        <v>23</v>
      </c>
      <c r="F55" s="13" t="s">
        <v>23</v>
      </c>
      <c r="G55" s="13">
        <v>21</v>
      </c>
      <c r="H55" s="13">
        <v>7780</v>
      </c>
      <c r="I55" s="13">
        <v>23</v>
      </c>
      <c r="J55" s="13">
        <v>12</v>
      </c>
      <c r="K55" s="13">
        <v>3</v>
      </c>
      <c r="L55" s="13">
        <v>9</v>
      </c>
      <c r="M55" s="13">
        <v>3</v>
      </c>
      <c r="N55" s="13">
        <v>3</v>
      </c>
      <c r="O55" s="13">
        <v>12</v>
      </c>
      <c r="P55" s="17">
        <v>5</v>
      </c>
      <c r="Q55" s="17" t="s">
        <v>23</v>
      </c>
    </row>
    <row r="56" spans="2:17" x14ac:dyDescent="0.25">
      <c r="B56" s="402" t="s">
        <v>11</v>
      </c>
      <c r="C56" s="403"/>
      <c r="D56" s="16">
        <f t="shared" ref="D56:Q56" si="3">SUM(D52:D55)</f>
        <v>145.9</v>
      </c>
      <c r="E56" s="16">
        <f t="shared" si="3"/>
        <v>104</v>
      </c>
      <c r="F56" s="16">
        <f t="shared" si="3"/>
        <v>81</v>
      </c>
      <c r="G56" s="16">
        <f t="shared" si="3"/>
        <v>685.6</v>
      </c>
      <c r="H56" s="16">
        <f t="shared" si="3"/>
        <v>220300</v>
      </c>
      <c r="I56" s="16">
        <f t="shared" si="3"/>
        <v>205</v>
      </c>
      <c r="J56" s="16">
        <f t="shared" si="3"/>
        <v>84</v>
      </c>
      <c r="K56" s="16">
        <f t="shared" si="3"/>
        <v>30</v>
      </c>
      <c r="L56" s="16">
        <f t="shared" si="3"/>
        <v>38</v>
      </c>
      <c r="M56" s="16">
        <f t="shared" si="3"/>
        <v>61</v>
      </c>
      <c r="N56" s="16">
        <f t="shared" si="3"/>
        <v>59</v>
      </c>
      <c r="O56" s="16">
        <f t="shared" si="3"/>
        <v>97</v>
      </c>
      <c r="P56" s="10">
        <f t="shared" si="3"/>
        <v>39</v>
      </c>
      <c r="Q56" s="10">
        <f t="shared" si="3"/>
        <v>9</v>
      </c>
    </row>
    <row r="59" spans="2:17" ht="18.75" x14ac:dyDescent="0.25">
      <c r="B59" s="404" t="s">
        <v>32</v>
      </c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</row>
    <row r="62" spans="2:17" ht="18.75" x14ac:dyDescent="0.3">
      <c r="B62" s="405" t="s">
        <v>33</v>
      </c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</row>
    <row r="64" spans="2:17" x14ac:dyDescent="0.25">
      <c r="B64" s="406" t="s">
        <v>5</v>
      </c>
      <c r="C64" s="406" t="s">
        <v>12</v>
      </c>
      <c r="D64" s="406" t="s">
        <v>6</v>
      </c>
      <c r="E64" s="406" t="s">
        <v>17</v>
      </c>
      <c r="F64" s="406" t="s">
        <v>15</v>
      </c>
      <c r="G64" s="406" t="s">
        <v>7</v>
      </c>
      <c r="H64" s="406" t="s">
        <v>14</v>
      </c>
      <c r="I64" s="406" t="s">
        <v>13</v>
      </c>
      <c r="J64" s="406" t="s">
        <v>8</v>
      </c>
      <c r="K64" s="398" t="s">
        <v>9</v>
      </c>
      <c r="L64" s="409"/>
      <c r="M64" s="409"/>
      <c r="N64" s="409"/>
      <c r="O64" s="399"/>
      <c r="P64" s="394" t="s">
        <v>16</v>
      </c>
      <c r="Q64" s="395"/>
    </row>
    <row r="65" spans="2:17" ht="45" x14ac:dyDescent="0.25">
      <c r="B65" s="407"/>
      <c r="C65" s="407"/>
      <c r="D65" s="407"/>
      <c r="E65" s="407"/>
      <c r="F65" s="407"/>
      <c r="G65" s="407"/>
      <c r="H65" s="407"/>
      <c r="I65" s="407"/>
      <c r="J65" s="407"/>
      <c r="K65" s="398" t="s">
        <v>1</v>
      </c>
      <c r="L65" s="399"/>
      <c r="M65" s="398" t="s">
        <v>2</v>
      </c>
      <c r="N65" s="399"/>
      <c r="O65" s="5" t="s">
        <v>10</v>
      </c>
      <c r="P65" s="396"/>
      <c r="Q65" s="397"/>
    </row>
    <row r="66" spans="2:17" x14ac:dyDescent="0.25">
      <c r="B66" s="408"/>
      <c r="C66" s="408"/>
      <c r="D66" s="408"/>
      <c r="E66" s="408"/>
      <c r="F66" s="408"/>
      <c r="G66" s="408"/>
      <c r="H66" s="408"/>
      <c r="I66" s="408"/>
      <c r="J66" s="408"/>
      <c r="K66" s="5" t="s">
        <v>4</v>
      </c>
      <c r="L66" s="5" t="s">
        <v>3</v>
      </c>
      <c r="M66" s="5" t="s">
        <v>4</v>
      </c>
      <c r="N66" s="5" t="s">
        <v>3</v>
      </c>
      <c r="O66" s="5" t="s">
        <v>3</v>
      </c>
      <c r="P66" s="6" t="s">
        <v>1</v>
      </c>
      <c r="Q66" s="6" t="s">
        <v>2</v>
      </c>
    </row>
    <row r="67" spans="2:17" x14ac:dyDescent="0.25">
      <c r="B67" s="9" t="s">
        <v>0</v>
      </c>
      <c r="C67" s="400">
        <v>42667</v>
      </c>
      <c r="D67" s="13">
        <v>48</v>
      </c>
      <c r="E67" s="13">
        <v>141</v>
      </c>
      <c r="F67" s="13">
        <v>81</v>
      </c>
      <c r="G67" s="13">
        <v>233</v>
      </c>
      <c r="H67" s="14">
        <v>160800</v>
      </c>
      <c r="I67" s="13">
        <v>135</v>
      </c>
      <c r="J67" s="13">
        <v>43</v>
      </c>
      <c r="K67" s="13">
        <v>42</v>
      </c>
      <c r="L67" s="13">
        <v>41</v>
      </c>
      <c r="M67" s="13">
        <v>51</v>
      </c>
      <c r="N67" s="13">
        <v>50</v>
      </c>
      <c r="O67" s="13">
        <v>91</v>
      </c>
      <c r="P67" s="15">
        <v>90</v>
      </c>
      <c r="Q67" s="15">
        <v>12</v>
      </c>
    </row>
    <row r="68" spans="2:17" ht="30" x14ac:dyDescent="0.25">
      <c r="B68" s="9" t="s">
        <v>24</v>
      </c>
      <c r="C68" s="401"/>
      <c r="D68" s="13">
        <v>13.9</v>
      </c>
      <c r="E68" s="13" t="s">
        <v>23</v>
      </c>
      <c r="F68" s="13">
        <v>21</v>
      </c>
      <c r="G68" s="14">
        <v>134020</v>
      </c>
      <c r="H68" s="14">
        <v>159370</v>
      </c>
      <c r="I68" s="13">
        <v>60</v>
      </c>
      <c r="J68" s="13">
        <v>67</v>
      </c>
      <c r="K68" s="13">
        <v>15</v>
      </c>
      <c r="L68" s="13">
        <v>18</v>
      </c>
      <c r="M68" s="13">
        <v>10</v>
      </c>
      <c r="N68" s="13">
        <v>7</v>
      </c>
      <c r="O68" s="13">
        <v>25</v>
      </c>
      <c r="P68" s="17">
        <v>17</v>
      </c>
      <c r="Q68" s="17" t="s">
        <v>23</v>
      </c>
    </row>
    <row r="69" spans="2:17" ht="45" x14ac:dyDescent="0.25">
      <c r="B69" s="9" t="s">
        <v>25</v>
      </c>
      <c r="C69" s="401"/>
      <c r="D69" s="13">
        <v>40</v>
      </c>
      <c r="E69" s="13">
        <v>13</v>
      </c>
      <c r="F69" s="13">
        <v>30</v>
      </c>
      <c r="G69" s="13">
        <v>67</v>
      </c>
      <c r="H69" s="14">
        <v>1340</v>
      </c>
      <c r="I69" s="13">
        <v>72</v>
      </c>
      <c r="J69" s="13">
        <v>31</v>
      </c>
      <c r="K69" s="13">
        <v>12</v>
      </c>
      <c r="L69" s="13">
        <v>12</v>
      </c>
      <c r="M69" s="13">
        <v>3</v>
      </c>
      <c r="N69" s="13">
        <v>3</v>
      </c>
      <c r="O69" s="13">
        <v>15</v>
      </c>
      <c r="P69" s="17" t="s">
        <v>23</v>
      </c>
      <c r="Q69" s="17" t="s">
        <v>23</v>
      </c>
    </row>
    <row r="70" spans="2:17" ht="45" x14ac:dyDescent="0.25">
      <c r="B70" s="9" t="s">
        <v>26</v>
      </c>
      <c r="C70" s="401"/>
      <c r="D70" s="13">
        <v>25</v>
      </c>
      <c r="E70" s="13" t="s">
        <v>23</v>
      </c>
      <c r="F70" s="13" t="s">
        <v>23</v>
      </c>
      <c r="G70" s="13">
        <v>21</v>
      </c>
      <c r="H70" s="14">
        <v>7780</v>
      </c>
      <c r="I70" s="13">
        <v>23</v>
      </c>
      <c r="J70" s="13">
        <v>12</v>
      </c>
      <c r="K70" s="13">
        <v>14</v>
      </c>
      <c r="L70" s="13">
        <v>10</v>
      </c>
      <c r="M70" s="13">
        <v>3</v>
      </c>
      <c r="N70" s="13">
        <v>3</v>
      </c>
      <c r="O70" s="13">
        <v>13</v>
      </c>
      <c r="P70" s="17">
        <v>6</v>
      </c>
      <c r="Q70" s="17" t="s">
        <v>23</v>
      </c>
    </row>
    <row r="71" spans="2:17" x14ac:dyDescent="0.25">
      <c r="B71" s="402" t="s">
        <v>11</v>
      </c>
      <c r="C71" s="403"/>
      <c r="D71" s="16">
        <f t="shared" ref="D71:Q71" si="4">SUM(D67:D70)</f>
        <v>126.9</v>
      </c>
      <c r="E71" s="16">
        <f t="shared" si="4"/>
        <v>154</v>
      </c>
      <c r="F71" s="16">
        <f t="shared" si="4"/>
        <v>132</v>
      </c>
      <c r="G71" s="16">
        <f t="shared" si="4"/>
        <v>134341</v>
      </c>
      <c r="H71" s="16">
        <f t="shared" si="4"/>
        <v>329290</v>
      </c>
      <c r="I71" s="16">
        <f t="shared" si="4"/>
        <v>290</v>
      </c>
      <c r="J71" s="16">
        <f t="shared" si="4"/>
        <v>153</v>
      </c>
      <c r="K71" s="16">
        <f t="shared" si="4"/>
        <v>83</v>
      </c>
      <c r="L71" s="16">
        <f t="shared" si="4"/>
        <v>81</v>
      </c>
      <c r="M71" s="16">
        <f t="shared" si="4"/>
        <v>67</v>
      </c>
      <c r="N71" s="16">
        <f t="shared" si="4"/>
        <v>63</v>
      </c>
      <c r="O71" s="16">
        <f t="shared" si="4"/>
        <v>144</v>
      </c>
      <c r="P71" s="10">
        <f t="shared" si="4"/>
        <v>113</v>
      </c>
      <c r="Q71" s="10">
        <f t="shared" si="4"/>
        <v>12</v>
      </c>
    </row>
    <row r="74" spans="2:17" ht="18.75" x14ac:dyDescent="0.25">
      <c r="B74" s="404" t="s">
        <v>34</v>
      </c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</row>
    <row r="77" spans="2:17" ht="18.75" x14ac:dyDescent="0.3">
      <c r="B77" s="405" t="s">
        <v>35</v>
      </c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</row>
    <row r="79" spans="2:17" x14ac:dyDescent="0.25">
      <c r="B79" s="406" t="s">
        <v>5</v>
      </c>
      <c r="C79" s="406" t="s">
        <v>12</v>
      </c>
      <c r="D79" s="406" t="s">
        <v>6</v>
      </c>
      <c r="E79" s="406" t="s">
        <v>17</v>
      </c>
      <c r="F79" s="406" t="s">
        <v>15</v>
      </c>
      <c r="G79" s="406" t="s">
        <v>7</v>
      </c>
      <c r="H79" s="406" t="s">
        <v>14</v>
      </c>
      <c r="I79" s="406" t="s">
        <v>13</v>
      </c>
      <c r="J79" s="406" t="s">
        <v>8</v>
      </c>
      <c r="K79" s="398" t="s">
        <v>9</v>
      </c>
      <c r="L79" s="409"/>
      <c r="M79" s="409"/>
      <c r="N79" s="409"/>
      <c r="O79" s="399"/>
      <c r="P79" s="394" t="s">
        <v>16</v>
      </c>
      <c r="Q79" s="395"/>
    </row>
    <row r="80" spans="2:17" ht="45" x14ac:dyDescent="0.25">
      <c r="B80" s="407"/>
      <c r="C80" s="407"/>
      <c r="D80" s="407"/>
      <c r="E80" s="407"/>
      <c r="F80" s="407"/>
      <c r="G80" s="407"/>
      <c r="H80" s="407"/>
      <c r="I80" s="407"/>
      <c r="J80" s="407"/>
      <c r="K80" s="398" t="s">
        <v>1</v>
      </c>
      <c r="L80" s="399"/>
      <c r="M80" s="398" t="s">
        <v>2</v>
      </c>
      <c r="N80" s="399"/>
      <c r="O80" s="5" t="s">
        <v>10</v>
      </c>
      <c r="P80" s="396"/>
      <c r="Q80" s="397"/>
    </row>
    <row r="81" spans="2:17" ht="36.75" customHeight="1" x14ac:dyDescent="0.25">
      <c r="B81" s="408"/>
      <c r="C81" s="408"/>
      <c r="D81" s="408"/>
      <c r="E81" s="408"/>
      <c r="F81" s="408"/>
      <c r="G81" s="408"/>
      <c r="H81" s="408"/>
      <c r="I81" s="408"/>
      <c r="J81" s="408"/>
      <c r="K81" s="5" t="s">
        <v>4</v>
      </c>
      <c r="L81" s="5" t="s">
        <v>3</v>
      </c>
      <c r="M81" s="5" t="s">
        <v>4</v>
      </c>
      <c r="N81" s="5" t="s">
        <v>3</v>
      </c>
      <c r="O81" s="5" t="s">
        <v>3</v>
      </c>
      <c r="P81" s="6" t="s">
        <v>1</v>
      </c>
      <c r="Q81" s="6" t="s">
        <v>2</v>
      </c>
    </row>
    <row r="82" spans="2:17" x14ac:dyDescent="0.25">
      <c r="B82" s="9" t="s">
        <v>0</v>
      </c>
      <c r="C82" s="400">
        <v>42668</v>
      </c>
      <c r="D82" s="13">
        <v>47.5</v>
      </c>
      <c r="E82" s="13">
        <v>199</v>
      </c>
      <c r="F82" s="13">
        <v>108</v>
      </c>
      <c r="G82" s="13">
        <v>463</v>
      </c>
      <c r="H82" s="14">
        <v>213150</v>
      </c>
      <c r="I82" s="13">
        <v>126</v>
      </c>
      <c r="J82" s="13">
        <v>33</v>
      </c>
      <c r="K82" s="13">
        <v>55</v>
      </c>
      <c r="L82" s="13">
        <v>51</v>
      </c>
      <c r="M82" s="13">
        <v>52</v>
      </c>
      <c r="N82" s="13">
        <v>49</v>
      </c>
      <c r="O82" s="13">
        <v>100</v>
      </c>
      <c r="P82" s="15">
        <v>103</v>
      </c>
      <c r="Q82" s="15">
        <v>13</v>
      </c>
    </row>
    <row r="83" spans="2:17" ht="30" x14ac:dyDescent="0.25">
      <c r="B83" s="9" t="s">
        <v>24</v>
      </c>
      <c r="C83" s="401"/>
      <c r="D83" s="13">
        <v>7.2</v>
      </c>
      <c r="E83" s="13">
        <v>12</v>
      </c>
      <c r="F83" s="13">
        <v>27</v>
      </c>
      <c r="G83" s="14">
        <v>101.78</v>
      </c>
      <c r="H83" s="14">
        <v>149115</v>
      </c>
      <c r="I83" s="13">
        <v>15</v>
      </c>
      <c r="J83" s="13">
        <v>43</v>
      </c>
      <c r="K83" s="13">
        <v>16</v>
      </c>
      <c r="L83" s="13">
        <v>15</v>
      </c>
      <c r="M83" s="13">
        <v>10</v>
      </c>
      <c r="N83" s="13">
        <v>7</v>
      </c>
      <c r="O83" s="13">
        <v>22</v>
      </c>
      <c r="P83" s="17">
        <v>17</v>
      </c>
      <c r="Q83" s="17" t="s">
        <v>23</v>
      </c>
    </row>
    <row r="84" spans="2:17" ht="45" x14ac:dyDescent="0.25">
      <c r="B84" s="9" t="s">
        <v>25</v>
      </c>
      <c r="C84" s="401"/>
      <c r="D84" s="13">
        <v>17</v>
      </c>
      <c r="E84" s="13">
        <v>45</v>
      </c>
      <c r="F84" s="13" t="s">
        <v>23</v>
      </c>
      <c r="G84" s="13">
        <v>113</v>
      </c>
      <c r="H84" s="14">
        <v>6042</v>
      </c>
      <c r="I84" s="13">
        <v>66</v>
      </c>
      <c r="J84" s="13">
        <v>18</v>
      </c>
      <c r="K84" s="13">
        <v>10</v>
      </c>
      <c r="L84" s="13">
        <v>10</v>
      </c>
      <c r="M84" s="13">
        <v>3</v>
      </c>
      <c r="N84" s="13">
        <v>3</v>
      </c>
      <c r="O84" s="13">
        <v>13</v>
      </c>
      <c r="P84" s="17" t="s">
        <v>23</v>
      </c>
      <c r="Q84" s="17" t="s">
        <v>23</v>
      </c>
    </row>
    <row r="85" spans="2:17" ht="50.25" customHeight="1" x14ac:dyDescent="0.25">
      <c r="B85" s="9" t="s">
        <v>26</v>
      </c>
      <c r="C85" s="401"/>
      <c r="D85" s="13">
        <v>25</v>
      </c>
      <c r="E85" s="13">
        <v>9</v>
      </c>
      <c r="F85" s="13" t="s">
        <v>23</v>
      </c>
      <c r="G85" s="13">
        <v>21</v>
      </c>
      <c r="H85" s="14">
        <v>7780</v>
      </c>
      <c r="I85" s="13">
        <v>23</v>
      </c>
      <c r="J85" s="13">
        <v>12</v>
      </c>
      <c r="K85" s="13">
        <v>14</v>
      </c>
      <c r="L85" s="13">
        <v>10</v>
      </c>
      <c r="M85" s="13">
        <v>3</v>
      </c>
      <c r="N85" s="13">
        <v>3</v>
      </c>
      <c r="O85" s="13">
        <v>13</v>
      </c>
      <c r="P85" s="17">
        <v>6</v>
      </c>
      <c r="Q85" s="17" t="s">
        <v>23</v>
      </c>
    </row>
    <row r="86" spans="2:17" x14ac:dyDescent="0.25">
      <c r="B86" s="402" t="s">
        <v>11</v>
      </c>
      <c r="C86" s="403"/>
      <c r="D86" s="16">
        <f t="shared" ref="D86:Q86" si="5">SUM(D82:D85)</f>
        <v>96.7</v>
      </c>
      <c r="E86" s="16">
        <f t="shared" si="5"/>
        <v>265</v>
      </c>
      <c r="F86" s="16">
        <f t="shared" si="5"/>
        <v>135</v>
      </c>
      <c r="G86" s="16">
        <f t="shared" si="5"/>
        <v>698.78</v>
      </c>
      <c r="H86" s="16">
        <f t="shared" si="5"/>
        <v>376087</v>
      </c>
      <c r="I86" s="16">
        <f t="shared" si="5"/>
        <v>230</v>
      </c>
      <c r="J86" s="16">
        <f t="shared" si="5"/>
        <v>106</v>
      </c>
      <c r="K86" s="16">
        <f t="shared" si="5"/>
        <v>95</v>
      </c>
      <c r="L86" s="16">
        <f t="shared" si="5"/>
        <v>86</v>
      </c>
      <c r="M86" s="16">
        <f t="shared" si="5"/>
        <v>68</v>
      </c>
      <c r="N86" s="16">
        <f t="shared" si="5"/>
        <v>62</v>
      </c>
      <c r="O86" s="16">
        <f t="shared" si="5"/>
        <v>148</v>
      </c>
      <c r="P86" s="10">
        <f t="shared" si="5"/>
        <v>126</v>
      </c>
      <c r="Q86" s="10">
        <f t="shared" si="5"/>
        <v>13</v>
      </c>
    </row>
    <row r="89" spans="2:17" ht="18.75" x14ac:dyDescent="0.25">
      <c r="B89" s="404" t="s">
        <v>36</v>
      </c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</row>
    <row r="92" spans="2:17" ht="18.75" x14ac:dyDescent="0.3">
      <c r="B92" s="405" t="s">
        <v>37</v>
      </c>
      <c r="C92" s="40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</row>
    <row r="94" spans="2:17" x14ac:dyDescent="0.25">
      <c r="B94" s="406" t="s">
        <v>5</v>
      </c>
      <c r="C94" s="406" t="s">
        <v>12</v>
      </c>
      <c r="D94" s="406" t="s">
        <v>6</v>
      </c>
      <c r="E94" s="406" t="s">
        <v>17</v>
      </c>
      <c r="F94" s="406" t="s">
        <v>15</v>
      </c>
      <c r="G94" s="406" t="s">
        <v>7</v>
      </c>
      <c r="H94" s="406" t="s">
        <v>14</v>
      </c>
      <c r="I94" s="406" t="s">
        <v>13</v>
      </c>
      <c r="J94" s="406" t="s">
        <v>8</v>
      </c>
      <c r="K94" s="398" t="s">
        <v>9</v>
      </c>
      <c r="L94" s="409"/>
      <c r="M94" s="409"/>
      <c r="N94" s="409"/>
      <c r="O94" s="399"/>
      <c r="P94" s="394" t="s">
        <v>16</v>
      </c>
      <c r="Q94" s="395"/>
    </row>
    <row r="95" spans="2:17" ht="45" x14ac:dyDescent="0.25">
      <c r="B95" s="407"/>
      <c r="C95" s="407"/>
      <c r="D95" s="407"/>
      <c r="E95" s="407"/>
      <c r="F95" s="407"/>
      <c r="G95" s="407"/>
      <c r="H95" s="407"/>
      <c r="I95" s="407"/>
      <c r="J95" s="407"/>
      <c r="K95" s="398" t="s">
        <v>1</v>
      </c>
      <c r="L95" s="399"/>
      <c r="M95" s="398" t="s">
        <v>2</v>
      </c>
      <c r="N95" s="399"/>
      <c r="O95" s="5" t="s">
        <v>10</v>
      </c>
      <c r="P95" s="396"/>
      <c r="Q95" s="397"/>
    </row>
    <row r="96" spans="2:17" x14ac:dyDescent="0.25">
      <c r="B96" s="408"/>
      <c r="C96" s="408"/>
      <c r="D96" s="408"/>
      <c r="E96" s="408"/>
      <c r="F96" s="408"/>
      <c r="G96" s="408"/>
      <c r="H96" s="408"/>
      <c r="I96" s="408"/>
      <c r="J96" s="408"/>
      <c r="K96" s="5" t="s">
        <v>4</v>
      </c>
      <c r="L96" s="5" t="s">
        <v>3</v>
      </c>
      <c r="M96" s="5" t="s">
        <v>4</v>
      </c>
      <c r="N96" s="5" t="s">
        <v>3</v>
      </c>
      <c r="O96" s="5" t="s">
        <v>3</v>
      </c>
      <c r="P96" s="6" t="s">
        <v>1</v>
      </c>
      <c r="Q96" s="6" t="s">
        <v>2</v>
      </c>
    </row>
    <row r="97" spans="2:17" x14ac:dyDescent="0.25">
      <c r="B97" s="9" t="s">
        <v>0</v>
      </c>
      <c r="C97" s="400">
        <v>42668</v>
      </c>
      <c r="D97" s="13">
        <v>183</v>
      </c>
      <c r="E97" s="13">
        <v>189</v>
      </c>
      <c r="F97" s="13">
        <v>48</v>
      </c>
      <c r="G97" s="13">
        <v>726</v>
      </c>
      <c r="H97" s="14">
        <v>208000</v>
      </c>
      <c r="I97" s="13">
        <v>76</v>
      </c>
      <c r="J97" s="13">
        <v>49</v>
      </c>
      <c r="K97" s="13">
        <v>53</v>
      </c>
      <c r="L97" s="13">
        <v>48</v>
      </c>
      <c r="M97" s="13">
        <v>51</v>
      </c>
      <c r="N97" s="13">
        <v>50</v>
      </c>
      <c r="O97" s="13">
        <v>98</v>
      </c>
      <c r="P97" s="15">
        <v>94</v>
      </c>
      <c r="Q97" s="15">
        <v>11</v>
      </c>
    </row>
    <row r="98" spans="2:17" ht="30" x14ac:dyDescent="0.25">
      <c r="B98" s="9" t="s">
        <v>24</v>
      </c>
      <c r="C98" s="401"/>
      <c r="D98" s="13">
        <v>13.6</v>
      </c>
      <c r="E98" s="13">
        <v>9</v>
      </c>
      <c r="F98" s="13">
        <v>42</v>
      </c>
      <c r="G98" s="14">
        <v>130.82</v>
      </c>
      <c r="H98" s="14">
        <v>149720</v>
      </c>
      <c r="I98" s="13">
        <v>45</v>
      </c>
      <c r="J98" s="13">
        <v>43</v>
      </c>
      <c r="K98" s="13">
        <v>16</v>
      </c>
      <c r="L98" s="13">
        <v>15</v>
      </c>
      <c r="M98" s="13">
        <v>10</v>
      </c>
      <c r="N98" s="13">
        <v>7</v>
      </c>
      <c r="O98" s="13">
        <v>22</v>
      </c>
      <c r="P98" s="17">
        <v>17</v>
      </c>
      <c r="Q98" s="17" t="s">
        <v>23</v>
      </c>
    </row>
    <row r="99" spans="2:17" ht="45" x14ac:dyDescent="0.25">
      <c r="B99" s="9" t="s">
        <v>25</v>
      </c>
      <c r="C99" s="401"/>
      <c r="D99" s="13">
        <v>17</v>
      </c>
      <c r="E99" s="13">
        <v>45</v>
      </c>
      <c r="F99" s="13" t="s">
        <v>23</v>
      </c>
      <c r="G99" s="13">
        <v>113</v>
      </c>
      <c r="H99" s="14">
        <v>6042</v>
      </c>
      <c r="I99" s="13">
        <v>66</v>
      </c>
      <c r="J99" s="13">
        <v>18</v>
      </c>
      <c r="K99" s="13">
        <v>10</v>
      </c>
      <c r="L99" s="13">
        <v>10</v>
      </c>
      <c r="M99" s="13">
        <v>3</v>
      </c>
      <c r="N99" s="13">
        <v>3</v>
      </c>
      <c r="O99" s="13">
        <v>13</v>
      </c>
      <c r="P99" s="17" t="s">
        <v>23</v>
      </c>
      <c r="Q99" s="17" t="s">
        <v>23</v>
      </c>
    </row>
    <row r="100" spans="2:17" ht="45" x14ac:dyDescent="0.25">
      <c r="B100" s="9" t="s">
        <v>26</v>
      </c>
      <c r="C100" s="401"/>
      <c r="D100" s="13">
        <v>25</v>
      </c>
      <c r="E100" s="13">
        <v>9</v>
      </c>
      <c r="F100" s="13" t="s">
        <v>23</v>
      </c>
      <c r="G100" s="13">
        <v>21</v>
      </c>
      <c r="H100" s="14">
        <v>7780</v>
      </c>
      <c r="I100" s="13">
        <v>23</v>
      </c>
      <c r="J100" s="13">
        <v>12</v>
      </c>
      <c r="K100" s="13">
        <v>14</v>
      </c>
      <c r="L100" s="13">
        <v>10</v>
      </c>
      <c r="M100" s="13">
        <v>3</v>
      </c>
      <c r="N100" s="13">
        <v>3</v>
      </c>
      <c r="O100" s="13">
        <v>13</v>
      </c>
      <c r="P100" s="17">
        <v>6</v>
      </c>
      <c r="Q100" s="17" t="s">
        <v>23</v>
      </c>
    </row>
    <row r="101" spans="2:17" x14ac:dyDescent="0.25">
      <c r="B101" s="402" t="s">
        <v>11</v>
      </c>
      <c r="C101" s="403"/>
      <c r="D101" s="16">
        <f t="shared" ref="D101:Q101" si="6">SUM(D97:D100)</f>
        <v>238.6</v>
      </c>
      <c r="E101" s="16">
        <f t="shared" si="6"/>
        <v>252</v>
      </c>
      <c r="F101" s="16">
        <f t="shared" si="6"/>
        <v>90</v>
      </c>
      <c r="G101" s="16">
        <f t="shared" si="6"/>
        <v>990.81999999999994</v>
      </c>
      <c r="H101" s="16">
        <f t="shared" si="6"/>
        <v>371542</v>
      </c>
      <c r="I101" s="16">
        <f t="shared" si="6"/>
        <v>210</v>
      </c>
      <c r="J101" s="16">
        <f t="shared" si="6"/>
        <v>122</v>
      </c>
      <c r="K101" s="16">
        <f t="shared" si="6"/>
        <v>93</v>
      </c>
      <c r="L101" s="16">
        <f t="shared" si="6"/>
        <v>83</v>
      </c>
      <c r="M101" s="16">
        <f t="shared" si="6"/>
        <v>67</v>
      </c>
      <c r="N101" s="16">
        <f t="shared" si="6"/>
        <v>63</v>
      </c>
      <c r="O101" s="16">
        <f t="shared" si="6"/>
        <v>146</v>
      </c>
      <c r="P101" s="10">
        <f t="shared" si="6"/>
        <v>117</v>
      </c>
      <c r="Q101" s="10">
        <f t="shared" si="6"/>
        <v>11</v>
      </c>
    </row>
    <row r="104" spans="2:17" ht="18.75" x14ac:dyDescent="0.25">
      <c r="B104" s="404" t="s">
        <v>38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</row>
    <row r="107" spans="2:17" ht="18.75" x14ac:dyDescent="0.3">
      <c r="B107" s="405" t="s">
        <v>39</v>
      </c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</row>
    <row r="109" spans="2:17" x14ac:dyDescent="0.25">
      <c r="B109" s="406" t="s">
        <v>5</v>
      </c>
      <c r="C109" s="406" t="s">
        <v>12</v>
      </c>
      <c r="D109" s="406" t="s">
        <v>6</v>
      </c>
      <c r="E109" s="406" t="s">
        <v>17</v>
      </c>
      <c r="F109" s="406" t="s">
        <v>15</v>
      </c>
      <c r="G109" s="406" t="s">
        <v>7</v>
      </c>
      <c r="H109" s="406" t="s">
        <v>14</v>
      </c>
      <c r="I109" s="406" t="s">
        <v>13</v>
      </c>
      <c r="J109" s="406" t="s">
        <v>8</v>
      </c>
      <c r="K109" s="398" t="s">
        <v>9</v>
      </c>
      <c r="L109" s="409"/>
      <c r="M109" s="409"/>
      <c r="N109" s="409"/>
      <c r="O109" s="399"/>
      <c r="P109" s="394" t="s">
        <v>16</v>
      </c>
      <c r="Q109" s="395"/>
    </row>
    <row r="110" spans="2:17" ht="45" x14ac:dyDescent="0.25">
      <c r="B110" s="407"/>
      <c r="C110" s="407"/>
      <c r="D110" s="407"/>
      <c r="E110" s="407"/>
      <c r="F110" s="407"/>
      <c r="G110" s="407"/>
      <c r="H110" s="407"/>
      <c r="I110" s="407"/>
      <c r="J110" s="407"/>
      <c r="K110" s="398" t="s">
        <v>1</v>
      </c>
      <c r="L110" s="399"/>
      <c r="M110" s="398" t="s">
        <v>2</v>
      </c>
      <c r="N110" s="399"/>
      <c r="O110" s="5" t="s">
        <v>10</v>
      </c>
      <c r="P110" s="396"/>
      <c r="Q110" s="397"/>
    </row>
    <row r="111" spans="2:17" x14ac:dyDescent="0.25">
      <c r="B111" s="408"/>
      <c r="C111" s="408"/>
      <c r="D111" s="408"/>
      <c r="E111" s="408"/>
      <c r="F111" s="408"/>
      <c r="G111" s="408"/>
      <c r="H111" s="408"/>
      <c r="I111" s="408"/>
      <c r="J111" s="408"/>
      <c r="K111" s="5" t="s">
        <v>4</v>
      </c>
      <c r="L111" s="5" t="s">
        <v>3</v>
      </c>
      <c r="M111" s="5" t="s">
        <v>4</v>
      </c>
      <c r="N111" s="5" t="s">
        <v>3</v>
      </c>
      <c r="O111" s="5" t="s">
        <v>3</v>
      </c>
      <c r="P111" s="6" t="s">
        <v>1</v>
      </c>
      <c r="Q111" s="6" t="s">
        <v>2</v>
      </c>
    </row>
    <row r="112" spans="2:17" x14ac:dyDescent="0.25">
      <c r="B112" s="9" t="s">
        <v>0</v>
      </c>
      <c r="C112" s="400">
        <v>42670</v>
      </c>
      <c r="D112" s="13">
        <v>199.5</v>
      </c>
      <c r="E112" s="13">
        <v>324</v>
      </c>
      <c r="F112" s="13">
        <v>48</v>
      </c>
      <c r="G112" s="13">
        <v>672</v>
      </c>
      <c r="H112" s="14">
        <v>241800</v>
      </c>
      <c r="I112" s="13">
        <v>120</v>
      </c>
      <c r="J112" s="13">
        <v>78</v>
      </c>
      <c r="K112" s="13">
        <v>51</v>
      </c>
      <c r="L112" s="13">
        <v>46</v>
      </c>
      <c r="M112" s="13">
        <v>55</v>
      </c>
      <c r="N112" s="13">
        <v>51</v>
      </c>
      <c r="O112" s="13">
        <v>97</v>
      </c>
      <c r="P112" s="15">
        <v>107</v>
      </c>
      <c r="Q112" s="15">
        <v>10</v>
      </c>
    </row>
    <row r="113" spans="2:17" ht="30" x14ac:dyDescent="0.25">
      <c r="B113" s="9" t="s">
        <v>24</v>
      </c>
      <c r="C113" s="401"/>
      <c r="D113" s="13">
        <v>34.4</v>
      </c>
      <c r="E113" s="13">
        <v>60</v>
      </c>
      <c r="F113" s="13">
        <v>24</v>
      </c>
      <c r="G113" s="14">
        <v>168.74</v>
      </c>
      <c r="H113" s="14">
        <v>148700</v>
      </c>
      <c r="I113" s="13">
        <v>25</v>
      </c>
      <c r="J113" s="13">
        <v>63</v>
      </c>
      <c r="K113" s="13">
        <v>16</v>
      </c>
      <c r="L113" s="13">
        <v>15</v>
      </c>
      <c r="M113" s="13">
        <v>10</v>
      </c>
      <c r="N113" s="13">
        <v>7</v>
      </c>
      <c r="O113" s="13">
        <v>22</v>
      </c>
      <c r="P113" s="17">
        <v>17</v>
      </c>
      <c r="Q113" s="17" t="s">
        <v>23</v>
      </c>
    </row>
    <row r="114" spans="2:17" ht="45" x14ac:dyDescent="0.25">
      <c r="B114" s="9" t="s">
        <v>25</v>
      </c>
      <c r="C114" s="401"/>
      <c r="D114" s="13">
        <v>17</v>
      </c>
      <c r="E114" s="13">
        <v>54</v>
      </c>
      <c r="F114" s="13" t="s">
        <v>23</v>
      </c>
      <c r="G114" s="13">
        <v>113</v>
      </c>
      <c r="H114" s="14">
        <v>4490</v>
      </c>
      <c r="I114" s="13">
        <v>64</v>
      </c>
      <c r="J114" s="13">
        <v>19</v>
      </c>
      <c r="K114" s="13">
        <v>10</v>
      </c>
      <c r="L114" s="13">
        <v>10</v>
      </c>
      <c r="M114" s="13">
        <v>3</v>
      </c>
      <c r="N114" s="13">
        <v>3</v>
      </c>
      <c r="O114" s="13">
        <v>14</v>
      </c>
      <c r="P114" s="17">
        <v>6</v>
      </c>
      <c r="Q114" s="17" t="s">
        <v>23</v>
      </c>
    </row>
    <row r="115" spans="2:17" ht="45" x14ac:dyDescent="0.25">
      <c r="B115" s="9" t="s">
        <v>26</v>
      </c>
      <c r="C115" s="401"/>
      <c r="D115" s="13">
        <v>25</v>
      </c>
      <c r="E115" s="13" t="s">
        <v>23</v>
      </c>
      <c r="F115" s="13" t="s">
        <v>23</v>
      </c>
      <c r="G115" s="13">
        <v>21</v>
      </c>
      <c r="H115" s="14">
        <v>7780</v>
      </c>
      <c r="I115" s="13">
        <v>23</v>
      </c>
      <c r="J115" s="13">
        <v>12</v>
      </c>
      <c r="K115" s="13">
        <v>14</v>
      </c>
      <c r="L115" s="13">
        <v>10</v>
      </c>
      <c r="M115" s="13">
        <v>3</v>
      </c>
      <c r="N115" s="13">
        <v>3</v>
      </c>
      <c r="O115" s="13">
        <v>14</v>
      </c>
      <c r="P115" s="17">
        <v>6</v>
      </c>
      <c r="Q115" s="17" t="s">
        <v>23</v>
      </c>
    </row>
    <row r="116" spans="2:17" x14ac:dyDescent="0.25">
      <c r="B116" s="402" t="s">
        <v>11</v>
      </c>
      <c r="C116" s="403"/>
      <c r="D116" s="16">
        <f t="shared" ref="D116:Q116" si="7">SUM(D112:D115)</f>
        <v>275.89999999999998</v>
      </c>
      <c r="E116" s="16">
        <f t="shared" si="7"/>
        <v>438</v>
      </c>
      <c r="F116" s="16">
        <f t="shared" si="7"/>
        <v>72</v>
      </c>
      <c r="G116" s="16">
        <f t="shared" si="7"/>
        <v>974.74</v>
      </c>
      <c r="H116" s="16">
        <f t="shared" si="7"/>
        <v>402770</v>
      </c>
      <c r="I116" s="16">
        <f t="shared" si="7"/>
        <v>232</v>
      </c>
      <c r="J116" s="16">
        <f t="shared" si="7"/>
        <v>172</v>
      </c>
      <c r="K116" s="16">
        <f t="shared" si="7"/>
        <v>91</v>
      </c>
      <c r="L116" s="16">
        <f t="shared" si="7"/>
        <v>81</v>
      </c>
      <c r="M116" s="16">
        <f t="shared" si="7"/>
        <v>71</v>
      </c>
      <c r="N116" s="16">
        <f t="shared" si="7"/>
        <v>64</v>
      </c>
      <c r="O116" s="16">
        <f t="shared" si="7"/>
        <v>147</v>
      </c>
      <c r="P116" s="10">
        <f t="shared" si="7"/>
        <v>136</v>
      </c>
      <c r="Q116" s="10">
        <f t="shared" si="7"/>
        <v>10</v>
      </c>
    </row>
    <row r="119" spans="2:17" ht="18.75" x14ac:dyDescent="0.25">
      <c r="B119" s="404" t="s">
        <v>40</v>
      </c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</row>
    <row r="121" spans="2:17" ht="18.75" x14ac:dyDescent="0.3">
      <c r="B121" s="405" t="s">
        <v>41</v>
      </c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</row>
    <row r="123" spans="2:17" x14ac:dyDescent="0.25">
      <c r="B123" s="406" t="s">
        <v>5</v>
      </c>
      <c r="C123" s="406" t="s">
        <v>12</v>
      </c>
      <c r="D123" s="406" t="s">
        <v>6</v>
      </c>
      <c r="E123" s="406" t="s">
        <v>17</v>
      </c>
      <c r="F123" s="406" t="s">
        <v>15</v>
      </c>
      <c r="G123" s="406" t="s">
        <v>7</v>
      </c>
      <c r="H123" s="406" t="s">
        <v>14</v>
      </c>
      <c r="I123" s="406" t="s">
        <v>13</v>
      </c>
      <c r="J123" s="406" t="s">
        <v>8</v>
      </c>
      <c r="K123" s="398" t="s">
        <v>9</v>
      </c>
      <c r="L123" s="409"/>
      <c r="M123" s="409"/>
      <c r="N123" s="409"/>
      <c r="O123" s="399"/>
      <c r="P123" s="394" t="s">
        <v>16</v>
      </c>
      <c r="Q123" s="395"/>
    </row>
    <row r="124" spans="2:17" ht="45" x14ac:dyDescent="0.25">
      <c r="B124" s="407"/>
      <c r="C124" s="407"/>
      <c r="D124" s="407"/>
      <c r="E124" s="407"/>
      <c r="F124" s="407"/>
      <c r="G124" s="407"/>
      <c r="H124" s="407"/>
      <c r="I124" s="407"/>
      <c r="J124" s="407"/>
      <c r="K124" s="398" t="s">
        <v>1</v>
      </c>
      <c r="L124" s="399"/>
      <c r="M124" s="398" t="s">
        <v>2</v>
      </c>
      <c r="N124" s="399"/>
      <c r="O124" s="5" t="s">
        <v>10</v>
      </c>
      <c r="P124" s="396"/>
      <c r="Q124" s="397"/>
    </row>
    <row r="125" spans="2:17" x14ac:dyDescent="0.25">
      <c r="B125" s="408"/>
      <c r="C125" s="408"/>
      <c r="D125" s="408"/>
      <c r="E125" s="408"/>
      <c r="F125" s="408"/>
      <c r="G125" s="408"/>
      <c r="H125" s="408"/>
      <c r="I125" s="408"/>
      <c r="J125" s="408"/>
      <c r="K125" s="5" t="s">
        <v>4</v>
      </c>
      <c r="L125" s="5" t="s">
        <v>3</v>
      </c>
      <c r="M125" s="5" t="s">
        <v>4</v>
      </c>
      <c r="N125" s="5" t="s">
        <v>3</v>
      </c>
      <c r="O125" s="5" t="s">
        <v>3</v>
      </c>
      <c r="P125" s="6" t="s">
        <v>1</v>
      </c>
      <c r="Q125" s="6" t="s">
        <v>2</v>
      </c>
    </row>
    <row r="126" spans="2:17" x14ac:dyDescent="0.25">
      <c r="B126" s="9" t="s">
        <v>0</v>
      </c>
      <c r="C126" s="400">
        <v>42671</v>
      </c>
      <c r="D126" s="13">
        <v>49</v>
      </c>
      <c r="E126" s="13">
        <v>50</v>
      </c>
      <c r="F126" s="13">
        <v>78</v>
      </c>
      <c r="G126" s="13">
        <v>493</v>
      </c>
      <c r="H126" s="14">
        <v>187050</v>
      </c>
      <c r="I126" s="13">
        <v>122</v>
      </c>
      <c r="J126" s="13">
        <v>82</v>
      </c>
      <c r="K126" s="13">
        <v>49</v>
      </c>
      <c r="L126" s="13">
        <v>42</v>
      </c>
      <c r="M126" s="13">
        <v>40</v>
      </c>
      <c r="N126" s="13">
        <v>35</v>
      </c>
      <c r="O126" s="13">
        <v>77</v>
      </c>
      <c r="P126" s="15">
        <v>73</v>
      </c>
      <c r="Q126" s="15">
        <v>8</v>
      </c>
    </row>
    <row r="127" spans="2:17" ht="30" x14ac:dyDescent="0.25">
      <c r="B127" s="9" t="s">
        <v>24</v>
      </c>
      <c r="C127" s="401"/>
      <c r="D127" s="13">
        <v>44.2</v>
      </c>
      <c r="E127" s="13">
        <v>192</v>
      </c>
      <c r="F127" s="13">
        <v>12</v>
      </c>
      <c r="G127" s="14">
        <v>248.08</v>
      </c>
      <c r="H127" s="14">
        <v>158727</v>
      </c>
      <c r="I127" s="13">
        <v>40</v>
      </c>
      <c r="J127" s="13">
        <v>100</v>
      </c>
      <c r="K127" s="13">
        <v>16</v>
      </c>
      <c r="L127" s="13">
        <v>19</v>
      </c>
      <c r="M127" s="13">
        <v>10</v>
      </c>
      <c r="N127" s="13">
        <v>9</v>
      </c>
      <c r="O127" s="13">
        <v>28</v>
      </c>
      <c r="P127" s="17">
        <v>17</v>
      </c>
      <c r="Q127" s="17" t="s">
        <v>23</v>
      </c>
    </row>
    <row r="128" spans="2:17" ht="45" x14ac:dyDescent="0.25">
      <c r="B128" s="9" t="s">
        <v>25</v>
      </c>
      <c r="C128" s="401"/>
      <c r="D128" s="13">
        <v>39</v>
      </c>
      <c r="E128" s="13">
        <v>36</v>
      </c>
      <c r="F128" s="13" t="s">
        <v>23</v>
      </c>
      <c r="G128" s="13">
        <v>8</v>
      </c>
      <c r="H128" s="14">
        <v>6922</v>
      </c>
      <c r="I128" s="13">
        <v>58</v>
      </c>
      <c r="J128" s="13">
        <v>23</v>
      </c>
      <c r="K128" s="13">
        <v>12</v>
      </c>
      <c r="L128" s="13">
        <v>12</v>
      </c>
      <c r="M128" s="13">
        <v>3</v>
      </c>
      <c r="N128" s="13">
        <v>3</v>
      </c>
      <c r="O128" s="13">
        <v>15</v>
      </c>
      <c r="P128" s="17" t="s">
        <v>23</v>
      </c>
      <c r="Q128" s="17" t="s">
        <v>23</v>
      </c>
    </row>
    <row r="129" spans="2:17" ht="45" x14ac:dyDescent="0.25">
      <c r="B129" s="9" t="s">
        <v>26</v>
      </c>
      <c r="C129" s="401"/>
      <c r="D129" s="13">
        <v>25</v>
      </c>
      <c r="E129" s="13" t="s">
        <v>23</v>
      </c>
      <c r="F129" s="13" t="s">
        <v>23</v>
      </c>
      <c r="G129" s="13">
        <v>22</v>
      </c>
      <c r="H129" s="14">
        <v>4500</v>
      </c>
      <c r="I129" s="13">
        <v>23</v>
      </c>
      <c r="J129" s="13">
        <v>13</v>
      </c>
      <c r="K129" s="13">
        <v>14</v>
      </c>
      <c r="L129" s="13">
        <v>11</v>
      </c>
      <c r="M129" s="13">
        <v>3</v>
      </c>
      <c r="N129" s="13">
        <v>3</v>
      </c>
      <c r="O129" s="13">
        <v>14</v>
      </c>
      <c r="P129" s="17">
        <v>6</v>
      </c>
      <c r="Q129" s="17" t="s">
        <v>23</v>
      </c>
    </row>
    <row r="130" spans="2:17" x14ac:dyDescent="0.25">
      <c r="B130" s="402" t="s">
        <v>11</v>
      </c>
      <c r="C130" s="403"/>
      <c r="D130" s="16">
        <f t="shared" ref="D130:Q130" si="8">SUM(D126:D129)</f>
        <v>157.19999999999999</v>
      </c>
      <c r="E130" s="16">
        <f t="shared" si="8"/>
        <v>278</v>
      </c>
      <c r="F130" s="16">
        <f t="shared" si="8"/>
        <v>90</v>
      </c>
      <c r="G130" s="16">
        <f t="shared" si="8"/>
        <v>771.08</v>
      </c>
      <c r="H130" s="16">
        <f t="shared" si="8"/>
        <v>357199</v>
      </c>
      <c r="I130" s="16">
        <f t="shared" si="8"/>
        <v>243</v>
      </c>
      <c r="J130" s="16">
        <f t="shared" si="8"/>
        <v>218</v>
      </c>
      <c r="K130" s="16">
        <f t="shared" si="8"/>
        <v>91</v>
      </c>
      <c r="L130" s="16">
        <f t="shared" si="8"/>
        <v>84</v>
      </c>
      <c r="M130" s="16">
        <f t="shared" si="8"/>
        <v>56</v>
      </c>
      <c r="N130" s="16">
        <f t="shared" si="8"/>
        <v>50</v>
      </c>
      <c r="O130" s="16">
        <f t="shared" si="8"/>
        <v>134</v>
      </c>
      <c r="P130" s="10">
        <f t="shared" si="8"/>
        <v>96</v>
      </c>
      <c r="Q130" s="10">
        <f t="shared" si="8"/>
        <v>8</v>
      </c>
    </row>
    <row r="133" spans="2:17" ht="18.75" x14ac:dyDescent="0.25">
      <c r="B133" s="404" t="s">
        <v>44</v>
      </c>
      <c r="C133" s="404"/>
      <c r="D133" s="404"/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</row>
    <row r="135" spans="2:17" ht="18.75" x14ac:dyDescent="0.3">
      <c r="B135" s="405" t="s">
        <v>42</v>
      </c>
      <c r="C135" s="405"/>
      <c r="D135" s="405"/>
      <c r="E135" s="405"/>
      <c r="F135" s="405"/>
      <c r="G135" s="405"/>
      <c r="H135" s="405"/>
      <c r="I135" s="405"/>
      <c r="J135" s="405"/>
      <c r="K135" s="405"/>
      <c r="L135" s="405"/>
      <c r="M135" s="405"/>
      <c r="N135" s="405"/>
    </row>
    <row r="137" spans="2:17" x14ac:dyDescent="0.25">
      <c r="B137" s="406" t="s">
        <v>5</v>
      </c>
      <c r="C137" s="406" t="s">
        <v>12</v>
      </c>
      <c r="D137" s="406" t="s">
        <v>6</v>
      </c>
      <c r="E137" s="406" t="s">
        <v>17</v>
      </c>
      <c r="F137" s="406" t="s">
        <v>15</v>
      </c>
      <c r="G137" s="406" t="s">
        <v>7</v>
      </c>
      <c r="H137" s="406" t="s">
        <v>14</v>
      </c>
      <c r="I137" s="406" t="s">
        <v>13</v>
      </c>
      <c r="J137" s="406" t="s">
        <v>8</v>
      </c>
      <c r="K137" s="398" t="s">
        <v>9</v>
      </c>
      <c r="L137" s="409"/>
      <c r="M137" s="409"/>
      <c r="N137" s="409"/>
      <c r="O137" s="399"/>
      <c r="P137" s="394" t="s">
        <v>16</v>
      </c>
      <c r="Q137" s="395"/>
    </row>
    <row r="138" spans="2:17" ht="45" x14ac:dyDescent="0.25">
      <c r="B138" s="407"/>
      <c r="C138" s="407"/>
      <c r="D138" s="407"/>
      <c r="E138" s="407"/>
      <c r="F138" s="407"/>
      <c r="G138" s="407"/>
      <c r="H138" s="407"/>
      <c r="I138" s="407"/>
      <c r="J138" s="407"/>
      <c r="K138" s="398" t="s">
        <v>1</v>
      </c>
      <c r="L138" s="399"/>
      <c r="M138" s="398" t="s">
        <v>2</v>
      </c>
      <c r="N138" s="399"/>
      <c r="O138" s="5" t="s">
        <v>10</v>
      </c>
      <c r="P138" s="396"/>
      <c r="Q138" s="397"/>
    </row>
    <row r="139" spans="2:17" x14ac:dyDescent="0.25">
      <c r="B139" s="408"/>
      <c r="C139" s="408"/>
      <c r="D139" s="408"/>
      <c r="E139" s="408"/>
      <c r="F139" s="408"/>
      <c r="G139" s="408"/>
      <c r="H139" s="408"/>
      <c r="I139" s="408"/>
      <c r="J139" s="408"/>
      <c r="K139" s="5" t="s">
        <v>4</v>
      </c>
      <c r="L139" s="5" t="s">
        <v>3</v>
      </c>
      <c r="M139" s="5" t="s">
        <v>4</v>
      </c>
      <c r="N139" s="5" t="s">
        <v>3</v>
      </c>
      <c r="O139" s="5" t="s">
        <v>3</v>
      </c>
      <c r="P139" s="6" t="s">
        <v>1</v>
      </c>
      <c r="Q139" s="6" t="s">
        <v>2</v>
      </c>
    </row>
    <row r="140" spans="2:17" x14ac:dyDescent="0.25">
      <c r="B140" s="9" t="s">
        <v>0</v>
      </c>
      <c r="C140" s="400">
        <v>42672</v>
      </c>
      <c r="D140" s="13">
        <v>19</v>
      </c>
      <c r="E140" s="13">
        <v>40</v>
      </c>
      <c r="F140" s="13">
        <v>68</v>
      </c>
      <c r="G140" s="13">
        <v>392</v>
      </c>
      <c r="H140" s="14">
        <v>63900</v>
      </c>
      <c r="I140" s="13">
        <v>132</v>
      </c>
      <c r="J140" s="13">
        <v>39</v>
      </c>
      <c r="K140" s="13">
        <v>21</v>
      </c>
      <c r="L140" s="13">
        <v>21</v>
      </c>
      <c r="M140" s="13">
        <v>35</v>
      </c>
      <c r="N140" s="13">
        <v>32</v>
      </c>
      <c r="O140" s="13">
        <v>53</v>
      </c>
      <c r="P140" s="15">
        <v>33</v>
      </c>
      <c r="Q140" s="15">
        <v>7</v>
      </c>
    </row>
    <row r="141" spans="2:17" ht="30" x14ac:dyDescent="0.25">
      <c r="B141" s="9" t="s">
        <v>24</v>
      </c>
      <c r="C141" s="401"/>
      <c r="D141" s="13">
        <v>18.3</v>
      </c>
      <c r="E141" s="13">
        <v>60</v>
      </c>
      <c r="F141" s="13">
        <v>9</v>
      </c>
      <c r="G141" s="14">
        <v>201.8</v>
      </c>
      <c r="H141" s="14">
        <v>133890</v>
      </c>
      <c r="I141" s="13">
        <v>38</v>
      </c>
      <c r="J141" s="13">
        <v>80</v>
      </c>
      <c r="K141" s="13">
        <v>16</v>
      </c>
      <c r="L141" s="13">
        <v>7</v>
      </c>
      <c r="M141" s="13">
        <v>10</v>
      </c>
      <c r="N141" s="13">
        <v>6</v>
      </c>
      <c r="O141" s="13">
        <v>13</v>
      </c>
      <c r="P141" s="17">
        <v>3</v>
      </c>
      <c r="Q141" s="17" t="s">
        <v>23</v>
      </c>
    </row>
    <row r="142" spans="2:17" ht="45" x14ac:dyDescent="0.25">
      <c r="B142" s="9" t="s">
        <v>25</v>
      </c>
      <c r="C142" s="401"/>
      <c r="D142" s="13">
        <v>45</v>
      </c>
      <c r="E142" s="13">
        <v>36</v>
      </c>
      <c r="F142" s="13" t="s">
        <v>23</v>
      </c>
      <c r="G142" s="13">
        <v>34</v>
      </c>
      <c r="H142" s="14">
        <v>8300</v>
      </c>
      <c r="I142" s="13">
        <v>68</v>
      </c>
      <c r="J142" s="13">
        <v>38</v>
      </c>
      <c r="K142" s="13">
        <v>12</v>
      </c>
      <c r="L142" s="13">
        <v>12</v>
      </c>
      <c r="M142" s="13">
        <v>3</v>
      </c>
      <c r="N142" s="13">
        <v>3</v>
      </c>
      <c r="O142" s="13">
        <v>15</v>
      </c>
      <c r="P142" s="17" t="s">
        <v>23</v>
      </c>
      <c r="Q142" s="17" t="s">
        <v>23</v>
      </c>
    </row>
    <row r="143" spans="2:17" ht="45" x14ac:dyDescent="0.25">
      <c r="B143" s="9" t="s">
        <v>26</v>
      </c>
      <c r="C143" s="401"/>
      <c r="D143" s="13">
        <v>25</v>
      </c>
      <c r="E143" s="13" t="s">
        <v>23</v>
      </c>
      <c r="F143" s="13" t="s">
        <v>23</v>
      </c>
      <c r="G143" s="14">
        <v>23</v>
      </c>
      <c r="H143" s="14">
        <v>6000</v>
      </c>
      <c r="I143" s="13">
        <v>24</v>
      </c>
      <c r="J143" s="13">
        <v>11</v>
      </c>
      <c r="K143" s="13">
        <v>14</v>
      </c>
      <c r="L143" s="13">
        <v>11</v>
      </c>
      <c r="M143" s="13">
        <v>3</v>
      </c>
      <c r="N143" s="13">
        <v>3</v>
      </c>
      <c r="O143" s="13">
        <v>14</v>
      </c>
      <c r="P143" s="17">
        <v>6</v>
      </c>
      <c r="Q143" s="17" t="s">
        <v>23</v>
      </c>
    </row>
    <row r="144" spans="2:17" x14ac:dyDescent="0.25">
      <c r="B144" s="402" t="s">
        <v>11</v>
      </c>
      <c r="C144" s="403"/>
      <c r="D144" s="16">
        <f t="shared" ref="D144:Q144" si="9">SUM(D140:D143)</f>
        <v>107.3</v>
      </c>
      <c r="E144" s="16">
        <f t="shared" si="9"/>
        <v>136</v>
      </c>
      <c r="F144" s="16">
        <f t="shared" si="9"/>
        <v>77</v>
      </c>
      <c r="G144" s="16">
        <f t="shared" si="9"/>
        <v>650.79999999999995</v>
      </c>
      <c r="H144" s="16">
        <f t="shared" si="9"/>
        <v>212090</v>
      </c>
      <c r="I144" s="16">
        <f t="shared" si="9"/>
        <v>262</v>
      </c>
      <c r="J144" s="16">
        <f t="shared" si="9"/>
        <v>168</v>
      </c>
      <c r="K144" s="16">
        <f t="shared" si="9"/>
        <v>63</v>
      </c>
      <c r="L144" s="16">
        <f t="shared" si="9"/>
        <v>51</v>
      </c>
      <c r="M144" s="16">
        <f t="shared" si="9"/>
        <v>51</v>
      </c>
      <c r="N144" s="16">
        <f t="shared" si="9"/>
        <v>44</v>
      </c>
      <c r="O144" s="16">
        <f t="shared" si="9"/>
        <v>95</v>
      </c>
      <c r="P144" s="10">
        <f t="shared" si="9"/>
        <v>42</v>
      </c>
      <c r="Q144" s="10">
        <f t="shared" si="9"/>
        <v>7</v>
      </c>
    </row>
    <row r="147" spans="2:17" ht="18.75" x14ac:dyDescent="0.25">
      <c r="B147" s="404" t="s">
        <v>45</v>
      </c>
      <c r="C147" s="404"/>
      <c r="D147" s="404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</row>
    <row r="149" spans="2:17" ht="18.75" x14ac:dyDescent="0.3">
      <c r="B149" s="405" t="s">
        <v>43</v>
      </c>
      <c r="C149" s="405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</row>
    <row r="151" spans="2:17" x14ac:dyDescent="0.25">
      <c r="B151" s="406" t="s">
        <v>5</v>
      </c>
      <c r="C151" s="406" t="s">
        <v>12</v>
      </c>
      <c r="D151" s="406" t="s">
        <v>6</v>
      </c>
      <c r="E151" s="406" t="s">
        <v>17</v>
      </c>
      <c r="F151" s="406" t="s">
        <v>15</v>
      </c>
      <c r="G151" s="406" t="s">
        <v>7</v>
      </c>
      <c r="H151" s="406" t="s">
        <v>14</v>
      </c>
      <c r="I151" s="406" t="s">
        <v>13</v>
      </c>
      <c r="J151" s="406" t="s">
        <v>8</v>
      </c>
      <c r="K151" s="398" t="s">
        <v>9</v>
      </c>
      <c r="L151" s="409"/>
      <c r="M151" s="409"/>
      <c r="N151" s="409"/>
      <c r="O151" s="399"/>
      <c r="P151" s="394" t="s">
        <v>16</v>
      </c>
      <c r="Q151" s="395"/>
    </row>
    <row r="152" spans="2:17" ht="45" x14ac:dyDescent="0.25">
      <c r="B152" s="407"/>
      <c r="C152" s="407"/>
      <c r="D152" s="407"/>
      <c r="E152" s="407"/>
      <c r="F152" s="407"/>
      <c r="G152" s="407"/>
      <c r="H152" s="407"/>
      <c r="I152" s="407"/>
      <c r="J152" s="407"/>
      <c r="K152" s="398" t="s">
        <v>1</v>
      </c>
      <c r="L152" s="399"/>
      <c r="M152" s="398" t="s">
        <v>2</v>
      </c>
      <c r="N152" s="399"/>
      <c r="O152" s="5" t="s">
        <v>10</v>
      </c>
      <c r="P152" s="396"/>
      <c r="Q152" s="397"/>
    </row>
    <row r="153" spans="2:17" x14ac:dyDescent="0.25">
      <c r="B153" s="408"/>
      <c r="C153" s="408"/>
      <c r="D153" s="408"/>
      <c r="E153" s="408"/>
      <c r="F153" s="408"/>
      <c r="G153" s="408"/>
      <c r="H153" s="408"/>
      <c r="I153" s="408"/>
      <c r="J153" s="408"/>
      <c r="K153" s="5" t="s">
        <v>4</v>
      </c>
      <c r="L153" s="5" t="s">
        <v>3</v>
      </c>
      <c r="M153" s="5" t="s">
        <v>4</v>
      </c>
      <c r="N153" s="5" t="s">
        <v>3</v>
      </c>
      <c r="O153" s="5" t="s">
        <v>3</v>
      </c>
      <c r="P153" s="6" t="s">
        <v>1</v>
      </c>
      <c r="Q153" s="6" t="s">
        <v>2</v>
      </c>
    </row>
    <row r="154" spans="2:17" x14ac:dyDescent="0.25">
      <c r="B154" s="9" t="s">
        <v>0</v>
      </c>
      <c r="C154" s="400">
        <v>42673</v>
      </c>
      <c r="D154" s="13">
        <v>6</v>
      </c>
      <c r="E154" s="13">
        <v>144</v>
      </c>
      <c r="F154" s="13">
        <v>72</v>
      </c>
      <c r="G154" s="13">
        <v>334</v>
      </c>
      <c r="H154" s="14">
        <v>75300</v>
      </c>
      <c r="I154" s="13">
        <v>93</v>
      </c>
      <c r="J154" s="13">
        <v>38</v>
      </c>
      <c r="K154" s="13">
        <v>24</v>
      </c>
      <c r="L154" s="13">
        <v>23</v>
      </c>
      <c r="M154" s="13">
        <v>53</v>
      </c>
      <c r="N154" s="13">
        <v>44</v>
      </c>
      <c r="O154" s="13">
        <v>67</v>
      </c>
      <c r="P154" s="15">
        <v>29</v>
      </c>
      <c r="Q154" s="15">
        <v>13</v>
      </c>
    </row>
    <row r="155" spans="2:17" ht="30" x14ac:dyDescent="0.25">
      <c r="B155" s="9" t="s">
        <v>24</v>
      </c>
      <c r="C155" s="401"/>
      <c r="D155" s="13">
        <v>21</v>
      </c>
      <c r="E155" s="13" t="s">
        <v>23</v>
      </c>
      <c r="F155" s="13">
        <v>9</v>
      </c>
      <c r="G155" s="14">
        <v>196.82</v>
      </c>
      <c r="H155" s="14">
        <v>133927</v>
      </c>
      <c r="I155" s="13" t="s">
        <v>23</v>
      </c>
      <c r="J155" s="13">
        <v>78</v>
      </c>
      <c r="K155" s="13">
        <v>16</v>
      </c>
      <c r="L155" s="13">
        <v>6</v>
      </c>
      <c r="M155" s="13">
        <v>10</v>
      </c>
      <c r="N155" s="13">
        <v>6</v>
      </c>
      <c r="O155" s="13">
        <v>12</v>
      </c>
      <c r="P155" s="17">
        <v>3</v>
      </c>
      <c r="Q155" s="17" t="s">
        <v>23</v>
      </c>
    </row>
    <row r="156" spans="2:17" ht="45" x14ac:dyDescent="0.25">
      <c r="B156" s="9" t="s">
        <v>25</v>
      </c>
      <c r="C156" s="401"/>
      <c r="D156" s="13">
        <v>42</v>
      </c>
      <c r="E156" s="13" t="s">
        <v>23</v>
      </c>
      <c r="F156" s="13" t="s">
        <v>23</v>
      </c>
      <c r="G156" s="13" t="s">
        <v>23</v>
      </c>
      <c r="H156" s="14" t="s">
        <v>23</v>
      </c>
      <c r="I156" s="13" t="s">
        <v>23</v>
      </c>
      <c r="J156" s="13">
        <v>30</v>
      </c>
      <c r="K156" s="13">
        <v>3</v>
      </c>
      <c r="L156" s="13">
        <v>3</v>
      </c>
      <c r="M156" s="13">
        <v>3</v>
      </c>
      <c r="N156" s="13">
        <v>3</v>
      </c>
      <c r="O156" s="13">
        <v>6</v>
      </c>
      <c r="P156" s="17" t="s">
        <v>23</v>
      </c>
      <c r="Q156" s="17" t="s">
        <v>23</v>
      </c>
    </row>
    <row r="157" spans="2:17" ht="45" x14ac:dyDescent="0.25">
      <c r="B157" s="9" t="s">
        <v>26</v>
      </c>
      <c r="C157" s="401"/>
      <c r="D157" s="13">
        <v>26</v>
      </c>
      <c r="E157" s="13" t="s">
        <v>23</v>
      </c>
      <c r="F157" s="13" t="s">
        <v>23</v>
      </c>
      <c r="G157" s="13">
        <v>21</v>
      </c>
      <c r="H157" s="14">
        <v>7780</v>
      </c>
      <c r="I157" s="13">
        <v>23</v>
      </c>
      <c r="J157" s="13">
        <v>12</v>
      </c>
      <c r="K157" s="13">
        <v>3</v>
      </c>
      <c r="L157" s="13">
        <v>3</v>
      </c>
      <c r="M157" s="13">
        <v>3</v>
      </c>
      <c r="N157" s="13">
        <v>3</v>
      </c>
      <c r="O157" s="13">
        <v>6</v>
      </c>
      <c r="P157" s="17" t="s">
        <v>23</v>
      </c>
      <c r="Q157" s="17" t="s">
        <v>23</v>
      </c>
    </row>
    <row r="158" spans="2:17" x14ac:dyDescent="0.25">
      <c r="B158" s="402" t="s">
        <v>11</v>
      </c>
      <c r="C158" s="403"/>
      <c r="D158" s="16">
        <f t="shared" ref="D158:Q158" si="10">SUM(D154:D157)</f>
        <v>95</v>
      </c>
      <c r="E158" s="16">
        <f t="shared" si="10"/>
        <v>144</v>
      </c>
      <c r="F158" s="16">
        <f t="shared" si="10"/>
        <v>81</v>
      </c>
      <c r="G158" s="16">
        <f t="shared" si="10"/>
        <v>551.81999999999994</v>
      </c>
      <c r="H158" s="16">
        <f t="shared" si="10"/>
        <v>217007</v>
      </c>
      <c r="I158" s="16">
        <f t="shared" si="10"/>
        <v>116</v>
      </c>
      <c r="J158" s="16">
        <f t="shared" si="10"/>
        <v>158</v>
      </c>
      <c r="K158" s="16">
        <f t="shared" si="10"/>
        <v>46</v>
      </c>
      <c r="L158" s="16">
        <f t="shared" si="10"/>
        <v>35</v>
      </c>
      <c r="M158" s="16">
        <f t="shared" si="10"/>
        <v>69</v>
      </c>
      <c r="N158" s="16">
        <f t="shared" si="10"/>
        <v>56</v>
      </c>
      <c r="O158" s="16">
        <f t="shared" si="10"/>
        <v>91</v>
      </c>
      <c r="P158" s="10">
        <f t="shared" si="10"/>
        <v>32</v>
      </c>
      <c r="Q158" s="10">
        <f t="shared" si="10"/>
        <v>13</v>
      </c>
    </row>
    <row r="161" spans="2:17" ht="18.75" x14ac:dyDescent="0.25">
      <c r="B161" s="404" t="s">
        <v>46</v>
      </c>
      <c r="C161" s="404"/>
      <c r="D161" s="404"/>
      <c r="E161" s="404"/>
      <c r="F161" s="404"/>
      <c r="G161" s="404"/>
      <c r="H161" s="404"/>
      <c r="I161" s="404"/>
      <c r="J161" s="404"/>
      <c r="K161" s="404"/>
      <c r="L161" s="404"/>
      <c r="M161" s="404"/>
      <c r="N161" s="404"/>
      <c r="O161" s="404"/>
      <c r="P161" s="404"/>
      <c r="Q161" s="404"/>
    </row>
    <row r="180" spans="18:18" x14ac:dyDescent="0.25">
      <c r="R180" s="21"/>
    </row>
    <row r="181" spans="18:18" x14ac:dyDescent="0.25">
      <c r="R181" s="22" t="s">
        <v>51</v>
      </c>
    </row>
    <row r="182" spans="18:18" x14ac:dyDescent="0.25">
      <c r="R182" s="5" t="s">
        <v>2</v>
      </c>
    </row>
    <row r="183" spans="18:18" x14ac:dyDescent="0.25">
      <c r="R183" s="20">
        <v>22</v>
      </c>
    </row>
    <row r="184" spans="18:18" x14ac:dyDescent="0.25">
      <c r="R184" s="13">
        <v>5</v>
      </c>
    </row>
    <row r="185" spans="18:18" x14ac:dyDescent="0.25">
      <c r="R185" s="13">
        <v>4</v>
      </c>
    </row>
    <row r="186" spans="18:18" x14ac:dyDescent="0.25">
      <c r="R186" s="13">
        <v>3</v>
      </c>
    </row>
    <row r="187" spans="18:18" x14ac:dyDescent="0.25">
      <c r="R187" s="10">
        <f>SUM(R183:R186)</f>
        <v>34</v>
      </c>
    </row>
    <row r="194" ht="15" customHeight="1" x14ac:dyDescent="0.25"/>
    <row r="195" ht="15.75" customHeight="1" x14ac:dyDescent="0.25"/>
    <row r="196" ht="44.25" customHeight="1" x14ac:dyDescent="0.25"/>
    <row r="204" ht="18.75" customHeight="1" x14ac:dyDescent="0.25"/>
    <row r="214" spans="18:18" x14ac:dyDescent="0.25">
      <c r="R214" s="45"/>
    </row>
    <row r="215" spans="18:18" x14ac:dyDescent="0.25">
      <c r="R215" s="46"/>
    </row>
    <row r="216" spans="18:18" x14ac:dyDescent="0.25">
      <c r="R216" s="47"/>
    </row>
    <row r="217" spans="18:18" x14ac:dyDescent="0.25">
      <c r="R217" s="48"/>
    </row>
    <row r="218" spans="18:18" x14ac:dyDescent="0.25">
      <c r="R218" s="49"/>
    </row>
    <row r="219" spans="18:18" x14ac:dyDescent="0.25">
      <c r="R219" s="49"/>
    </row>
    <row r="220" spans="18:18" x14ac:dyDescent="0.25">
      <c r="R220" s="49"/>
    </row>
    <row r="221" spans="18:18" x14ac:dyDescent="0.25">
      <c r="R221" s="50"/>
    </row>
  </sheetData>
  <mergeCells count="186">
    <mergeCell ref="C154:C157"/>
    <mergeCell ref="B158:C158"/>
    <mergeCell ref="B161:Q161"/>
    <mergeCell ref="C140:C143"/>
    <mergeCell ref="B144:C144"/>
    <mergeCell ref="B147:Q147"/>
    <mergeCell ref="B149:N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O151"/>
    <mergeCell ref="P151:Q152"/>
    <mergeCell ref="K152:L152"/>
    <mergeCell ref="M152:N152"/>
    <mergeCell ref="P123:Q124"/>
    <mergeCell ref="K124:L124"/>
    <mergeCell ref="M124:N124"/>
    <mergeCell ref="C126:C129"/>
    <mergeCell ref="B130:C130"/>
    <mergeCell ref="B133:Q133"/>
    <mergeCell ref="B135:N135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J137:J139"/>
    <mergeCell ref="K137:O137"/>
    <mergeCell ref="P137:Q138"/>
    <mergeCell ref="K138:L138"/>
    <mergeCell ref="M138:N138"/>
    <mergeCell ref="B121:N121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O123"/>
    <mergeCell ref="C97:C100"/>
    <mergeCell ref="B101:C101"/>
    <mergeCell ref="B104:Q104"/>
    <mergeCell ref="B74:Q74"/>
    <mergeCell ref="P64:Q65"/>
    <mergeCell ref="K65:L65"/>
    <mergeCell ref="M65:N65"/>
    <mergeCell ref="C67:C70"/>
    <mergeCell ref="B71:C71"/>
    <mergeCell ref="B92:N92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K94:O94"/>
    <mergeCell ref="P94:Q95"/>
    <mergeCell ref="K95:L95"/>
    <mergeCell ref="M95:N95"/>
    <mergeCell ref="B89:Q89"/>
    <mergeCell ref="B24:C24"/>
    <mergeCell ref="B27:Q27"/>
    <mergeCell ref="P17:Q18"/>
    <mergeCell ref="K18:L18"/>
    <mergeCell ref="M18:N18"/>
    <mergeCell ref="C20:C23"/>
    <mergeCell ref="B62:N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O64"/>
    <mergeCell ref="P32:Q33"/>
    <mergeCell ref="K33:L33"/>
    <mergeCell ref="M33:N33"/>
    <mergeCell ref="C35:C38"/>
    <mergeCell ref="B39:C39"/>
    <mergeCell ref="B30:N30"/>
    <mergeCell ref="B32:B34"/>
    <mergeCell ref="B15:N15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O17"/>
    <mergeCell ref="B2:Q2"/>
    <mergeCell ref="B13:Q13"/>
    <mergeCell ref="P4:Q5"/>
    <mergeCell ref="K5:L5"/>
    <mergeCell ref="M5:N5"/>
    <mergeCell ref="B11:C11"/>
    <mergeCell ref="E4:E6"/>
    <mergeCell ref="G4:G6"/>
    <mergeCell ref="B4:B6"/>
    <mergeCell ref="C4:C6"/>
    <mergeCell ref="D4:D6"/>
    <mergeCell ref="F4:F6"/>
    <mergeCell ref="H4:H6"/>
    <mergeCell ref="I4:I6"/>
    <mergeCell ref="J4:J6"/>
    <mergeCell ref="K4:O4"/>
    <mergeCell ref="C32:C34"/>
    <mergeCell ref="D32:D34"/>
    <mergeCell ref="E32:E34"/>
    <mergeCell ref="F32:F34"/>
    <mergeCell ref="G32:G34"/>
    <mergeCell ref="H32:H34"/>
    <mergeCell ref="I32:I34"/>
    <mergeCell ref="J32:J34"/>
    <mergeCell ref="K32:O32"/>
    <mergeCell ref="C52:C55"/>
    <mergeCell ref="B56:C56"/>
    <mergeCell ref="B59:Q59"/>
    <mergeCell ref="B42:Q42"/>
    <mergeCell ref="B47:N4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O49"/>
    <mergeCell ref="P49:Q50"/>
    <mergeCell ref="K50:L50"/>
    <mergeCell ref="M50:N50"/>
    <mergeCell ref="P79:Q80"/>
    <mergeCell ref="K80:L80"/>
    <mergeCell ref="M80:N80"/>
    <mergeCell ref="C82:C85"/>
    <mergeCell ref="B86:C86"/>
    <mergeCell ref="B77:N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K79:O79"/>
    <mergeCell ref="P109:Q110"/>
    <mergeCell ref="K110:L110"/>
    <mergeCell ref="M110:N110"/>
    <mergeCell ref="C112:C115"/>
    <mergeCell ref="B116:C116"/>
    <mergeCell ref="B119:Q119"/>
    <mergeCell ref="B107:N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</mergeCells>
  <pageMargins left="0.16" right="0.16" top="0.75" bottom="0.75" header="0.3" footer="0.3"/>
  <pageSetup paperSize="9" scale="79" orientation="landscape" horizontalDpi="180" verticalDpi="180" r:id="rId1"/>
  <rowBreaks count="1" manualBreakCount="1">
    <brk id="16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383" workbookViewId="0">
      <selection activeCell="D403" sqref="D403:Q403"/>
    </sheetView>
  </sheetViews>
  <sheetFormatPr defaultRowHeight="15" x14ac:dyDescent="0.25"/>
  <cols>
    <col min="2" max="2" width="33.7109375" customWidth="1"/>
    <col min="3" max="3" width="13.7109375" customWidth="1"/>
    <col min="4" max="10" width="16.140625" customWidth="1"/>
    <col min="11" max="15" width="10.140625" customWidth="1"/>
  </cols>
  <sheetData>
    <row r="3" spans="2:17" ht="18.75" x14ac:dyDescent="0.3">
      <c r="B3" s="451" t="s">
        <v>352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398" t="s">
        <v>113</v>
      </c>
      <c r="L5" s="409"/>
      <c r="M5" s="409"/>
      <c r="N5" s="409"/>
      <c r="O5" s="399"/>
      <c r="P5" s="394" t="s">
        <v>16</v>
      </c>
      <c r="Q5" s="395"/>
    </row>
    <row r="6" spans="2:17" ht="30" x14ac:dyDescent="0.25">
      <c r="B6" s="407"/>
      <c r="C6" s="407"/>
      <c r="D6" s="407"/>
      <c r="E6" s="407"/>
      <c r="F6" s="407"/>
      <c r="G6" s="407"/>
      <c r="H6" s="407"/>
      <c r="I6" s="407"/>
      <c r="J6" s="407"/>
      <c r="K6" s="398" t="s">
        <v>1</v>
      </c>
      <c r="L6" s="399"/>
      <c r="M6" s="398" t="s">
        <v>2</v>
      </c>
      <c r="N6" s="399"/>
      <c r="O6" s="283" t="s">
        <v>10</v>
      </c>
      <c r="P6" s="396"/>
      <c r="Q6" s="397"/>
    </row>
    <row r="7" spans="2:17" x14ac:dyDescent="0.25">
      <c r="B7" s="408"/>
      <c r="C7" s="408"/>
      <c r="D7" s="408"/>
      <c r="E7" s="408"/>
      <c r="F7" s="408"/>
      <c r="G7" s="408"/>
      <c r="H7" s="408"/>
      <c r="I7" s="408"/>
      <c r="J7" s="408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8.75" customHeight="1" x14ac:dyDescent="0.25">
      <c r="B8" s="286" t="s">
        <v>0</v>
      </c>
      <c r="C8" s="400">
        <v>42917</v>
      </c>
      <c r="D8" s="297">
        <v>0</v>
      </c>
      <c r="E8" s="297">
        <v>0</v>
      </c>
      <c r="F8" s="297">
        <v>99</v>
      </c>
      <c r="G8" s="293">
        <v>1396391</v>
      </c>
      <c r="H8" s="293">
        <v>23870</v>
      </c>
      <c r="I8" s="297">
        <v>96</v>
      </c>
      <c r="J8" s="297">
        <v>49</v>
      </c>
      <c r="K8" s="297">
        <v>20</v>
      </c>
      <c r="L8" s="297">
        <v>20</v>
      </c>
      <c r="M8" s="297">
        <v>17</v>
      </c>
      <c r="N8" s="297">
        <v>20</v>
      </c>
      <c r="O8" s="297">
        <v>40</v>
      </c>
      <c r="P8" s="298">
        <v>31</v>
      </c>
      <c r="Q8" s="294">
        <v>5</v>
      </c>
    </row>
    <row r="9" spans="2:17" ht="18.75" customHeight="1" x14ac:dyDescent="0.25">
      <c r="B9" s="285" t="s">
        <v>24</v>
      </c>
      <c r="C9" s="401"/>
      <c r="D9" s="299">
        <v>0</v>
      </c>
      <c r="E9" s="299">
        <v>0</v>
      </c>
      <c r="F9" s="299">
        <v>18</v>
      </c>
      <c r="G9" s="289">
        <v>557820</v>
      </c>
      <c r="H9" s="289">
        <v>13150</v>
      </c>
      <c r="I9" s="299">
        <v>59</v>
      </c>
      <c r="J9" s="299">
        <v>46</v>
      </c>
      <c r="K9" s="299">
        <v>8</v>
      </c>
      <c r="L9" s="299">
        <v>7</v>
      </c>
      <c r="M9" s="299">
        <v>0</v>
      </c>
      <c r="N9" s="299">
        <v>0</v>
      </c>
      <c r="O9" s="297">
        <f>N9+L9</f>
        <v>7</v>
      </c>
      <c r="P9" s="299">
        <v>2</v>
      </c>
      <c r="Q9" s="289">
        <v>0</v>
      </c>
    </row>
    <row r="10" spans="2:17" ht="18.75" customHeight="1" x14ac:dyDescent="0.25">
      <c r="B10" s="285" t="s">
        <v>25</v>
      </c>
      <c r="C10" s="401"/>
      <c r="D10" s="300">
        <v>0</v>
      </c>
      <c r="E10" s="300">
        <v>0</v>
      </c>
      <c r="F10" s="303">
        <v>0</v>
      </c>
      <c r="G10" s="304">
        <v>208465</v>
      </c>
      <c r="H10" s="304">
        <v>0</v>
      </c>
      <c r="I10" s="303">
        <v>0</v>
      </c>
      <c r="J10" s="303">
        <v>15</v>
      </c>
      <c r="K10" s="303">
        <v>1</v>
      </c>
      <c r="L10" s="303">
        <v>1</v>
      </c>
      <c r="M10" s="300">
        <v>0</v>
      </c>
      <c r="N10" s="301">
        <v>0</v>
      </c>
      <c r="O10" s="297">
        <f t="shared" ref="O10" si="0">N10+L10</f>
        <v>1</v>
      </c>
      <c r="P10" s="302">
        <v>0</v>
      </c>
      <c r="Q10" s="290">
        <v>0</v>
      </c>
    </row>
    <row r="11" spans="2:17" ht="18.75" customHeight="1" x14ac:dyDescent="0.25">
      <c r="B11" s="286" t="s">
        <v>161</v>
      </c>
      <c r="C11" s="401"/>
      <c r="D11" s="295">
        <v>0</v>
      </c>
      <c r="E11" s="295">
        <v>0</v>
      </c>
      <c r="F11" s="296">
        <v>0</v>
      </c>
      <c r="G11" s="295">
        <v>0</v>
      </c>
      <c r="H11" s="295">
        <v>0</v>
      </c>
      <c r="I11" s="295">
        <v>0</v>
      </c>
      <c r="J11" s="287">
        <v>0</v>
      </c>
      <c r="K11" s="287">
        <v>0</v>
      </c>
      <c r="L11" s="287">
        <v>0</v>
      </c>
      <c r="M11" s="287">
        <v>0</v>
      </c>
      <c r="N11" s="287">
        <v>0</v>
      </c>
      <c r="O11" s="297">
        <v>0</v>
      </c>
      <c r="P11" s="292">
        <v>0</v>
      </c>
      <c r="Q11" s="292">
        <v>0</v>
      </c>
    </row>
    <row r="12" spans="2:17" ht="18.75" customHeight="1" x14ac:dyDescent="0.25">
      <c r="B12" s="285" t="s">
        <v>85</v>
      </c>
      <c r="C12" s="436"/>
      <c r="D12" s="287">
        <v>0</v>
      </c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0</v>
      </c>
      <c r="N12" s="287">
        <v>0</v>
      </c>
      <c r="O12" s="297">
        <f t="shared" ref="O12" si="1">N12+L12</f>
        <v>0</v>
      </c>
      <c r="P12" s="291">
        <v>0</v>
      </c>
      <c r="Q12" s="291">
        <v>0</v>
      </c>
    </row>
    <row r="13" spans="2:17" x14ac:dyDescent="0.25">
      <c r="B13" s="402"/>
      <c r="C13" s="403"/>
      <c r="D13" s="288">
        <f>D8+D9+D10+D11+D12</f>
        <v>0</v>
      </c>
      <c r="E13" s="288">
        <f t="shared" ref="E13:Q13" si="2">E8+E9+E10+E11+E12</f>
        <v>0</v>
      </c>
      <c r="F13" s="288">
        <f t="shared" si="2"/>
        <v>117</v>
      </c>
      <c r="G13" s="288">
        <f t="shared" si="2"/>
        <v>2162676</v>
      </c>
      <c r="H13" s="288">
        <f t="shared" si="2"/>
        <v>37020</v>
      </c>
      <c r="I13" s="288">
        <f t="shared" si="2"/>
        <v>155</v>
      </c>
      <c r="J13" s="288">
        <f t="shared" si="2"/>
        <v>110</v>
      </c>
      <c r="K13" s="288">
        <f t="shared" si="2"/>
        <v>29</v>
      </c>
      <c r="L13" s="288">
        <f t="shared" si="2"/>
        <v>28</v>
      </c>
      <c r="M13" s="288">
        <f t="shared" si="2"/>
        <v>17</v>
      </c>
      <c r="N13" s="288">
        <f t="shared" si="2"/>
        <v>20</v>
      </c>
      <c r="O13" s="288">
        <f t="shared" si="2"/>
        <v>48</v>
      </c>
      <c r="P13" s="288">
        <f t="shared" si="2"/>
        <v>33</v>
      </c>
      <c r="Q13" s="288">
        <f t="shared" si="2"/>
        <v>5</v>
      </c>
    </row>
    <row r="16" spans="2:17" ht="18.75" x14ac:dyDescent="0.3">
      <c r="B16" s="451" t="s">
        <v>353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406" t="s">
        <v>5</v>
      </c>
      <c r="C18" s="406" t="s">
        <v>12</v>
      </c>
      <c r="D18" s="406" t="s">
        <v>6</v>
      </c>
      <c r="E18" s="406" t="s">
        <v>17</v>
      </c>
      <c r="F18" s="406" t="s">
        <v>15</v>
      </c>
      <c r="G18" s="406" t="s">
        <v>100</v>
      </c>
      <c r="H18" s="406" t="s">
        <v>14</v>
      </c>
      <c r="I18" s="406" t="s">
        <v>13</v>
      </c>
      <c r="J18" s="406" t="s">
        <v>8</v>
      </c>
      <c r="K18" s="398" t="s">
        <v>113</v>
      </c>
      <c r="L18" s="409"/>
      <c r="M18" s="409"/>
      <c r="N18" s="409"/>
      <c r="O18" s="399"/>
      <c r="P18" s="394" t="s">
        <v>16</v>
      </c>
      <c r="Q18" s="395"/>
    </row>
    <row r="19" spans="2:17" ht="30" x14ac:dyDescent="0.25">
      <c r="B19" s="407"/>
      <c r="C19" s="407"/>
      <c r="D19" s="407"/>
      <c r="E19" s="407"/>
      <c r="F19" s="407"/>
      <c r="G19" s="407"/>
      <c r="H19" s="407"/>
      <c r="I19" s="407"/>
      <c r="J19" s="407"/>
      <c r="K19" s="398" t="s">
        <v>1</v>
      </c>
      <c r="L19" s="399"/>
      <c r="M19" s="398" t="s">
        <v>2</v>
      </c>
      <c r="N19" s="399"/>
      <c r="O19" s="283" t="s">
        <v>10</v>
      </c>
      <c r="P19" s="396"/>
      <c r="Q19" s="397"/>
    </row>
    <row r="20" spans="2:17" x14ac:dyDescent="0.25">
      <c r="B20" s="408"/>
      <c r="C20" s="408"/>
      <c r="D20" s="408"/>
      <c r="E20" s="408"/>
      <c r="F20" s="408"/>
      <c r="G20" s="408"/>
      <c r="H20" s="408"/>
      <c r="I20" s="408"/>
      <c r="J20" s="408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286" t="s">
        <v>0</v>
      </c>
      <c r="C21" s="400">
        <v>42918</v>
      </c>
      <c r="D21" s="297">
        <v>0</v>
      </c>
      <c r="E21" s="297">
        <v>0</v>
      </c>
      <c r="F21" s="297">
        <v>110</v>
      </c>
      <c r="G21" s="293">
        <v>2139016.4</v>
      </c>
      <c r="H21" s="293">
        <v>26300</v>
      </c>
      <c r="I21" s="297">
        <v>129</v>
      </c>
      <c r="J21" s="297">
        <v>83</v>
      </c>
      <c r="K21" s="297">
        <v>22</v>
      </c>
      <c r="L21" s="297">
        <v>12</v>
      </c>
      <c r="M21" s="297">
        <v>25</v>
      </c>
      <c r="N21" s="297">
        <v>22</v>
      </c>
      <c r="O21" s="297">
        <f>N21+L21</f>
        <v>34</v>
      </c>
      <c r="P21" s="298">
        <v>25</v>
      </c>
      <c r="Q21" s="294">
        <v>8</v>
      </c>
    </row>
    <row r="22" spans="2:17" x14ac:dyDescent="0.25">
      <c r="B22" s="285" t="s">
        <v>24</v>
      </c>
      <c r="C22" s="401"/>
      <c r="D22" s="299">
        <v>0</v>
      </c>
      <c r="E22" s="299">
        <v>0</v>
      </c>
      <c r="F22" s="299">
        <v>18</v>
      </c>
      <c r="G22" s="289">
        <v>1230660</v>
      </c>
      <c r="H22" s="289">
        <v>65560</v>
      </c>
      <c r="I22" s="299">
        <v>80</v>
      </c>
      <c r="J22" s="299">
        <v>74</v>
      </c>
      <c r="K22" s="299">
        <v>5</v>
      </c>
      <c r="L22" s="299">
        <v>5</v>
      </c>
      <c r="M22" s="299">
        <v>2</v>
      </c>
      <c r="N22" s="299">
        <v>2</v>
      </c>
      <c r="O22" s="297">
        <f t="shared" ref="O22:O23" si="3">N22+L22</f>
        <v>7</v>
      </c>
      <c r="P22" s="299">
        <v>2</v>
      </c>
      <c r="Q22" s="289">
        <v>0</v>
      </c>
    </row>
    <row r="23" spans="2:17" x14ac:dyDescent="0.25">
      <c r="B23" s="285" t="s">
        <v>25</v>
      </c>
      <c r="C23" s="401"/>
      <c r="D23" s="300">
        <v>0</v>
      </c>
      <c r="E23" s="300">
        <v>0</v>
      </c>
      <c r="F23" s="303">
        <v>0</v>
      </c>
      <c r="G23" s="304">
        <v>200156</v>
      </c>
      <c r="H23" s="304">
        <v>0</v>
      </c>
      <c r="I23" s="303">
        <v>0</v>
      </c>
      <c r="J23" s="303">
        <v>15</v>
      </c>
      <c r="K23" s="303">
        <v>1</v>
      </c>
      <c r="L23" s="303">
        <v>1</v>
      </c>
      <c r="M23" s="300">
        <v>0</v>
      </c>
      <c r="N23" s="301">
        <v>0</v>
      </c>
      <c r="O23" s="297">
        <f t="shared" si="3"/>
        <v>1</v>
      </c>
      <c r="P23" s="302">
        <v>0</v>
      </c>
      <c r="Q23" s="290">
        <v>0</v>
      </c>
    </row>
    <row r="24" spans="2:17" x14ac:dyDescent="0.25">
      <c r="B24" s="286" t="s">
        <v>161</v>
      </c>
      <c r="C24" s="401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36"/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</row>
    <row r="26" spans="2:17" x14ac:dyDescent="0.25">
      <c r="B26" s="402"/>
      <c r="C26" s="403"/>
      <c r="D26" s="288">
        <f>D21+D22+D23+D24+D25</f>
        <v>0</v>
      </c>
      <c r="E26" s="288">
        <f t="shared" ref="E26:Q26" si="4">E21+E22+E23+E24+E25</f>
        <v>0</v>
      </c>
      <c r="F26" s="288">
        <f t="shared" si="4"/>
        <v>128</v>
      </c>
      <c r="G26" s="288">
        <f t="shared" si="4"/>
        <v>3569832.4</v>
      </c>
      <c r="H26" s="288">
        <f t="shared" si="4"/>
        <v>91860</v>
      </c>
      <c r="I26" s="288">
        <f t="shared" si="4"/>
        <v>209</v>
      </c>
      <c r="J26" s="288">
        <f t="shared" si="4"/>
        <v>172</v>
      </c>
      <c r="K26" s="288">
        <f t="shared" si="4"/>
        <v>28</v>
      </c>
      <c r="L26" s="288">
        <f t="shared" si="4"/>
        <v>18</v>
      </c>
      <c r="M26" s="288">
        <f t="shared" si="4"/>
        <v>27</v>
      </c>
      <c r="N26" s="288">
        <f t="shared" si="4"/>
        <v>24</v>
      </c>
      <c r="O26" s="288">
        <f t="shared" si="4"/>
        <v>42</v>
      </c>
      <c r="P26" s="288">
        <f t="shared" si="4"/>
        <v>27</v>
      </c>
      <c r="Q26" s="288">
        <f t="shared" si="4"/>
        <v>8</v>
      </c>
    </row>
    <row r="29" spans="2:17" ht="18.75" x14ac:dyDescent="0.3">
      <c r="B29" s="451" t="s">
        <v>354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406" t="s">
        <v>5</v>
      </c>
      <c r="C31" s="406" t="s">
        <v>12</v>
      </c>
      <c r="D31" s="406" t="s">
        <v>6</v>
      </c>
      <c r="E31" s="406" t="s">
        <v>17</v>
      </c>
      <c r="F31" s="406" t="s">
        <v>15</v>
      </c>
      <c r="G31" s="406" t="s">
        <v>100</v>
      </c>
      <c r="H31" s="406" t="s">
        <v>14</v>
      </c>
      <c r="I31" s="406" t="s">
        <v>13</v>
      </c>
      <c r="J31" s="406" t="s">
        <v>8</v>
      </c>
      <c r="K31" s="398" t="s">
        <v>113</v>
      </c>
      <c r="L31" s="409"/>
      <c r="M31" s="409"/>
      <c r="N31" s="409"/>
      <c r="O31" s="399"/>
      <c r="P31" s="394" t="s">
        <v>16</v>
      </c>
      <c r="Q31" s="395"/>
    </row>
    <row r="32" spans="2:17" ht="30" x14ac:dyDescent="0.25">
      <c r="B32" s="407"/>
      <c r="C32" s="407"/>
      <c r="D32" s="407"/>
      <c r="E32" s="407"/>
      <c r="F32" s="407"/>
      <c r="G32" s="407"/>
      <c r="H32" s="407"/>
      <c r="I32" s="407"/>
      <c r="J32" s="407"/>
      <c r="K32" s="398" t="s">
        <v>1</v>
      </c>
      <c r="L32" s="399"/>
      <c r="M32" s="398" t="s">
        <v>2</v>
      </c>
      <c r="N32" s="399"/>
      <c r="O32" s="283" t="s">
        <v>10</v>
      </c>
      <c r="P32" s="396"/>
      <c r="Q32" s="397"/>
    </row>
    <row r="33" spans="2:17" x14ac:dyDescent="0.25">
      <c r="B33" s="408"/>
      <c r="C33" s="408"/>
      <c r="D33" s="408"/>
      <c r="E33" s="408"/>
      <c r="F33" s="408"/>
      <c r="G33" s="408"/>
      <c r="H33" s="408"/>
      <c r="I33" s="408"/>
      <c r="J33" s="408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286" t="s">
        <v>0</v>
      </c>
      <c r="C34" s="400">
        <v>42919</v>
      </c>
      <c r="D34" s="297">
        <v>0</v>
      </c>
      <c r="E34" s="297">
        <v>0</v>
      </c>
      <c r="F34" s="297">
        <v>156</v>
      </c>
      <c r="G34" s="293">
        <v>617000</v>
      </c>
      <c r="H34" s="293">
        <v>82000</v>
      </c>
      <c r="I34" s="297">
        <v>86</v>
      </c>
      <c r="J34" s="297">
        <v>79</v>
      </c>
      <c r="K34" s="297">
        <v>27</v>
      </c>
      <c r="L34" s="297">
        <v>23</v>
      </c>
      <c r="M34" s="297">
        <v>35</v>
      </c>
      <c r="N34" s="297">
        <v>36</v>
      </c>
      <c r="O34" s="297">
        <v>59</v>
      </c>
      <c r="P34" s="298">
        <v>62</v>
      </c>
      <c r="Q34" s="294">
        <v>9</v>
      </c>
    </row>
    <row r="35" spans="2:17" x14ac:dyDescent="0.25">
      <c r="B35" s="285" t="s">
        <v>24</v>
      </c>
      <c r="C35" s="401"/>
      <c r="D35" s="299">
        <v>0</v>
      </c>
      <c r="E35" s="299">
        <v>0</v>
      </c>
      <c r="F35" s="299">
        <v>69</v>
      </c>
      <c r="G35" s="289">
        <v>1069230</v>
      </c>
      <c r="H35" s="289">
        <v>149030</v>
      </c>
      <c r="I35" s="299">
        <v>0</v>
      </c>
      <c r="J35" s="299">
        <v>84</v>
      </c>
      <c r="K35" s="299">
        <v>20</v>
      </c>
      <c r="L35" s="299">
        <v>15</v>
      </c>
      <c r="M35" s="299">
        <v>0</v>
      </c>
      <c r="N35" s="299">
        <v>2</v>
      </c>
      <c r="O35" s="297">
        <f t="shared" ref="O35:O36" si="5">N35+L35</f>
        <v>17</v>
      </c>
      <c r="P35" s="299">
        <v>22</v>
      </c>
      <c r="Q35" s="289">
        <v>0</v>
      </c>
    </row>
    <row r="36" spans="2:17" x14ac:dyDescent="0.25">
      <c r="B36" s="285" t="s">
        <v>25</v>
      </c>
      <c r="C36" s="401"/>
      <c r="D36" s="300">
        <v>0</v>
      </c>
      <c r="E36" s="300">
        <v>0</v>
      </c>
      <c r="F36" s="303">
        <v>20</v>
      </c>
      <c r="G36" s="304">
        <v>413786</v>
      </c>
      <c r="H36" s="304">
        <v>3358</v>
      </c>
      <c r="I36" s="303">
        <v>46</v>
      </c>
      <c r="J36" s="303">
        <v>23</v>
      </c>
      <c r="K36" s="303">
        <v>13</v>
      </c>
      <c r="L36" s="303">
        <v>13</v>
      </c>
      <c r="M36" s="300">
        <v>0</v>
      </c>
      <c r="N36" s="301">
        <v>0</v>
      </c>
      <c r="O36" s="297">
        <f t="shared" si="5"/>
        <v>13</v>
      </c>
      <c r="P36" s="302">
        <v>6</v>
      </c>
      <c r="Q36" s="290">
        <v>0</v>
      </c>
    </row>
    <row r="37" spans="2:17" x14ac:dyDescent="0.25">
      <c r="B37" s="286" t="s">
        <v>161</v>
      </c>
      <c r="C37" s="401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36"/>
      <c r="D38" s="287">
        <v>0</v>
      </c>
      <c r="E38" s="287">
        <v>0</v>
      </c>
      <c r="F38" s="287">
        <v>78</v>
      </c>
      <c r="G38" s="287">
        <v>0</v>
      </c>
      <c r="H38" s="287">
        <v>143758</v>
      </c>
      <c r="I38" s="287">
        <v>0</v>
      </c>
      <c r="J38" s="287">
        <v>44</v>
      </c>
      <c r="K38" s="287">
        <v>33</v>
      </c>
      <c r="L38" s="287">
        <v>35</v>
      </c>
      <c r="M38" s="287">
        <v>0</v>
      </c>
      <c r="N38" s="287">
        <v>0</v>
      </c>
      <c r="O38" s="287">
        <v>0</v>
      </c>
      <c r="P38" s="287">
        <v>154</v>
      </c>
      <c r="Q38" s="287">
        <v>0</v>
      </c>
    </row>
    <row r="39" spans="2:17" x14ac:dyDescent="0.25">
      <c r="B39" s="402"/>
      <c r="C39" s="403"/>
      <c r="D39" s="288">
        <f>D34+D35+D36+D37+D38</f>
        <v>0</v>
      </c>
      <c r="E39" s="288">
        <f t="shared" ref="E39:Q39" si="6">E34+E35+E36+E37+E38</f>
        <v>0</v>
      </c>
      <c r="F39" s="288">
        <f t="shared" si="6"/>
        <v>323</v>
      </c>
      <c r="G39" s="288">
        <f t="shared" si="6"/>
        <v>2100016</v>
      </c>
      <c r="H39" s="288">
        <f t="shared" si="6"/>
        <v>378146</v>
      </c>
      <c r="I39" s="288">
        <f t="shared" si="6"/>
        <v>132</v>
      </c>
      <c r="J39" s="288">
        <f t="shared" si="6"/>
        <v>230</v>
      </c>
      <c r="K39" s="288">
        <f t="shared" si="6"/>
        <v>93</v>
      </c>
      <c r="L39" s="288">
        <f t="shared" si="6"/>
        <v>86</v>
      </c>
      <c r="M39" s="288">
        <f t="shared" si="6"/>
        <v>35</v>
      </c>
      <c r="N39" s="288">
        <f t="shared" si="6"/>
        <v>38</v>
      </c>
      <c r="O39" s="288">
        <f t="shared" si="6"/>
        <v>89</v>
      </c>
      <c r="P39" s="288">
        <f t="shared" si="6"/>
        <v>244</v>
      </c>
      <c r="Q39" s="288">
        <f t="shared" si="6"/>
        <v>9</v>
      </c>
    </row>
    <row r="42" spans="2:17" ht="18.75" x14ac:dyDescent="0.3">
      <c r="B42" s="451" t="s">
        <v>355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406" t="s">
        <v>5</v>
      </c>
      <c r="C44" s="406" t="s">
        <v>12</v>
      </c>
      <c r="D44" s="406" t="s">
        <v>6</v>
      </c>
      <c r="E44" s="406" t="s">
        <v>17</v>
      </c>
      <c r="F44" s="406" t="s">
        <v>15</v>
      </c>
      <c r="G44" s="406" t="s">
        <v>100</v>
      </c>
      <c r="H44" s="406" t="s">
        <v>14</v>
      </c>
      <c r="I44" s="406" t="s">
        <v>13</v>
      </c>
      <c r="J44" s="406" t="s">
        <v>8</v>
      </c>
      <c r="K44" s="398" t="s">
        <v>113</v>
      </c>
      <c r="L44" s="409"/>
      <c r="M44" s="409"/>
      <c r="N44" s="409"/>
      <c r="O44" s="399"/>
      <c r="P44" s="394" t="s">
        <v>16</v>
      </c>
      <c r="Q44" s="395"/>
    </row>
    <row r="45" spans="2:17" ht="30" x14ac:dyDescent="0.25">
      <c r="B45" s="407"/>
      <c r="C45" s="407"/>
      <c r="D45" s="407"/>
      <c r="E45" s="407"/>
      <c r="F45" s="407"/>
      <c r="G45" s="407"/>
      <c r="H45" s="407"/>
      <c r="I45" s="407"/>
      <c r="J45" s="407"/>
      <c r="K45" s="398" t="s">
        <v>1</v>
      </c>
      <c r="L45" s="399"/>
      <c r="M45" s="398" t="s">
        <v>2</v>
      </c>
      <c r="N45" s="399"/>
      <c r="O45" s="283" t="s">
        <v>10</v>
      </c>
      <c r="P45" s="396"/>
      <c r="Q45" s="397"/>
    </row>
    <row r="46" spans="2:17" x14ac:dyDescent="0.25">
      <c r="B46" s="408"/>
      <c r="C46" s="408"/>
      <c r="D46" s="408"/>
      <c r="E46" s="408"/>
      <c r="F46" s="408"/>
      <c r="G46" s="408"/>
      <c r="H46" s="408"/>
      <c r="I46" s="408"/>
      <c r="J46" s="408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286" t="s">
        <v>0</v>
      </c>
      <c r="C47" s="400">
        <v>42920</v>
      </c>
      <c r="D47" s="297">
        <v>0</v>
      </c>
      <c r="E47" s="297">
        <v>0</v>
      </c>
      <c r="F47" s="297">
        <v>172</v>
      </c>
      <c r="G47" s="293">
        <v>3674536.2</v>
      </c>
      <c r="H47" s="293">
        <v>112537.2</v>
      </c>
      <c r="I47" s="297">
        <v>99</v>
      </c>
      <c r="J47" s="297">
        <v>61</v>
      </c>
      <c r="K47" s="297">
        <v>29</v>
      </c>
      <c r="L47" s="297">
        <v>25</v>
      </c>
      <c r="M47" s="297">
        <v>40</v>
      </c>
      <c r="N47" s="297">
        <v>38</v>
      </c>
      <c r="O47" s="297">
        <v>63</v>
      </c>
      <c r="P47" s="298">
        <v>110</v>
      </c>
      <c r="Q47" s="294">
        <v>11</v>
      </c>
    </row>
    <row r="48" spans="2:17" x14ac:dyDescent="0.25">
      <c r="B48" s="285" t="s">
        <v>24</v>
      </c>
      <c r="C48" s="401"/>
      <c r="D48" s="299">
        <v>0</v>
      </c>
      <c r="E48" s="299">
        <v>0</v>
      </c>
      <c r="F48" s="299">
        <v>0</v>
      </c>
      <c r="G48" s="289">
        <v>1579335</v>
      </c>
      <c r="H48" s="289">
        <v>110690</v>
      </c>
      <c r="I48" s="299">
        <v>70</v>
      </c>
      <c r="J48" s="299">
        <v>105</v>
      </c>
      <c r="K48" s="299">
        <v>19</v>
      </c>
      <c r="L48" s="299">
        <v>20</v>
      </c>
      <c r="M48" s="299">
        <v>2</v>
      </c>
      <c r="N48" s="299">
        <v>2</v>
      </c>
      <c r="O48" s="297">
        <f t="shared" ref="O48:O51" si="7">N48+L48</f>
        <v>22</v>
      </c>
      <c r="P48" s="299">
        <v>22</v>
      </c>
      <c r="Q48" s="289">
        <v>0</v>
      </c>
    </row>
    <row r="49" spans="2:17" x14ac:dyDescent="0.25">
      <c r="B49" s="285" t="s">
        <v>25</v>
      </c>
      <c r="C49" s="401"/>
      <c r="D49" s="300">
        <v>0</v>
      </c>
      <c r="E49" s="300">
        <v>0</v>
      </c>
      <c r="F49" s="303">
        <v>8</v>
      </c>
      <c r="G49" s="304">
        <v>433728</v>
      </c>
      <c r="H49" s="304">
        <v>3480</v>
      </c>
      <c r="I49" s="303">
        <v>46</v>
      </c>
      <c r="J49" s="303">
        <v>26</v>
      </c>
      <c r="K49" s="303">
        <v>13</v>
      </c>
      <c r="L49" s="303">
        <v>13</v>
      </c>
      <c r="M49" s="300">
        <v>0</v>
      </c>
      <c r="N49" s="301">
        <v>0</v>
      </c>
      <c r="O49" s="297">
        <f t="shared" si="7"/>
        <v>13</v>
      </c>
      <c r="P49" s="302">
        <v>0</v>
      </c>
      <c r="Q49" s="290">
        <v>0</v>
      </c>
    </row>
    <row r="50" spans="2:17" x14ac:dyDescent="0.25">
      <c r="B50" s="286" t="s">
        <v>161</v>
      </c>
      <c r="C50" s="401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7">
        <f t="shared" si="7"/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36"/>
      <c r="D51" s="287">
        <v>0</v>
      </c>
      <c r="E51" s="287">
        <v>0</v>
      </c>
      <c r="F51" s="287">
        <v>42</v>
      </c>
      <c r="G51" s="287">
        <v>0</v>
      </c>
      <c r="H51" s="287">
        <v>124261</v>
      </c>
      <c r="I51" s="287">
        <v>0</v>
      </c>
      <c r="J51" s="287">
        <v>36</v>
      </c>
      <c r="K51" s="287">
        <v>45</v>
      </c>
      <c r="L51" s="287">
        <v>40</v>
      </c>
      <c r="M51" s="287">
        <v>0</v>
      </c>
      <c r="N51" s="287">
        <v>0</v>
      </c>
      <c r="O51" s="297">
        <f t="shared" si="7"/>
        <v>40</v>
      </c>
      <c r="P51" s="287">
        <v>154</v>
      </c>
      <c r="Q51" s="287">
        <v>0</v>
      </c>
    </row>
    <row r="52" spans="2:17" x14ac:dyDescent="0.25">
      <c r="B52" s="402"/>
      <c r="C52" s="403"/>
      <c r="D52" s="288">
        <f>D47+D48+D49+D50+D51</f>
        <v>0</v>
      </c>
      <c r="E52" s="288">
        <f t="shared" ref="E52:Q52" si="8">E47+E48+E49+E50+E51</f>
        <v>0</v>
      </c>
      <c r="F52" s="288">
        <f t="shared" si="8"/>
        <v>222</v>
      </c>
      <c r="G52" s="288">
        <f t="shared" si="8"/>
        <v>5687599.2000000002</v>
      </c>
      <c r="H52" s="288">
        <f t="shared" si="8"/>
        <v>350968.2</v>
      </c>
      <c r="I52" s="288">
        <f t="shared" si="8"/>
        <v>215</v>
      </c>
      <c r="J52" s="288">
        <f t="shared" si="8"/>
        <v>228</v>
      </c>
      <c r="K52" s="288">
        <f t="shared" si="8"/>
        <v>106</v>
      </c>
      <c r="L52" s="288">
        <f t="shared" si="8"/>
        <v>98</v>
      </c>
      <c r="M52" s="288">
        <f t="shared" si="8"/>
        <v>42</v>
      </c>
      <c r="N52" s="288">
        <f t="shared" si="8"/>
        <v>40</v>
      </c>
      <c r="O52" s="288">
        <f t="shared" si="8"/>
        <v>138</v>
      </c>
      <c r="P52" s="288">
        <f t="shared" si="8"/>
        <v>286</v>
      </c>
      <c r="Q52" s="288">
        <f t="shared" si="8"/>
        <v>11</v>
      </c>
    </row>
    <row r="55" spans="2:17" ht="18.75" x14ac:dyDescent="0.3">
      <c r="B55" s="451" t="s">
        <v>356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406" t="s">
        <v>5</v>
      </c>
      <c r="C57" s="406" t="s">
        <v>12</v>
      </c>
      <c r="D57" s="406" t="s">
        <v>6</v>
      </c>
      <c r="E57" s="406" t="s">
        <v>17</v>
      </c>
      <c r="F57" s="406" t="s">
        <v>15</v>
      </c>
      <c r="G57" s="406" t="s">
        <v>100</v>
      </c>
      <c r="H57" s="406" t="s">
        <v>14</v>
      </c>
      <c r="I57" s="406" t="s">
        <v>13</v>
      </c>
      <c r="J57" s="406" t="s">
        <v>8</v>
      </c>
      <c r="K57" s="398" t="s">
        <v>113</v>
      </c>
      <c r="L57" s="409"/>
      <c r="M57" s="409"/>
      <c r="N57" s="409"/>
      <c r="O57" s="399"/>
      <c r="P57" s="394" t="s">
        <v>16</v>
      </c>
      <c r="Q57" s="395"/>
    </row>
    <row r="58" spans="2:17" ht="30" x14ac:dyDescent="0.25">
      <c r="B58" s="407"/>
      <c r="C58" s="407"/>
      <c r="D58" s="407"/>
      <c r="E58" s="407"/>
      <c r="F58" s="407"/>
      <c r="G58" s="407"/>
      <c r="H58" s="407"/>
      <c r="I58" s="407"/>
      <c r="J58" s="407"/>
      <c r="K58" s="398" t="s">
        <v>1</v>
      </c>
      <c r="L58" s="399"/>
      <c r="M58" s="398" t="s">
        <v>2</v>
      </c>
      <c r="N58" s="399"/>
      <c r="O58" s="283" t="s">
        <v>10</v>
      </c>
      <c r="P58" s="396"/>
      <c r="Q58" s="397"/>
    </row>
    <row r="59" spans="2:17" x14ac:dyDescent="0.25">
      <c r="B59" s="408"/>
      <c r="C59" s="408"/>
      <c r="D59" s="408"/>
      <c r="E59" s="408"/>
      <c r="F59" s="408"/>
      <c r="G59" s="408"/>
      <c r="H59" s="408"/>
      <c r="I59" s="408"/>
      <c r="J59" s="408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286" t="s">
        <v>0</v>
      </c>
      <c r="C60" s="400">
        <v>42921</v>
      </c>
      <c r="D60" s="297">
        <v>0</v>
      </c>
      <c r="E60" s="297">
        <v>0</v>
      </c>
      <c r="F60" s="297">
        <v>181</v>
      </c>
      <c r="G60" s="293">
        <v>3285350.3999999999</v>
      </c>
      <c r="H60" s="293">
        <v>202018.7</v>
      </c>
      <c r="I60" s="297">
        <v>73</v>
      </c>
      <c r="J60" s="297">
        <v>82</v>
      </c>
      <c r="K60" s="297">
        <v>27</v>
      </c>
      <c r="L60" s="297">
        <v>20</v>
      </c>
      <c r="M60" s="297">
        <v>33</v>
      </c>
      <c r="N60" s="297">
        <v>33</v>
      </c>
      <c r="O60" s="297">
        <v>53</v>
      </c>
      <c r="P60" s="298">
        <v>82</v>
      </c>
      <c r="Q60" s="294">
        <v>8</v>
      </c>
    </row>
    <row r="61" spans="2:17" x14ac:dyDescent="0.25">
      <c r="B61" s="285" t="s">
        <v>24</v>
      </c>
      <c r="C61" s="401"/>
      <c r="D61" s="299">
        <v>0</v>
      </c>
      <c r="E61" s="299">
        <v>0</v>
      </c>
      <c r="F61" s="299">
        <v>144</v>
      </c>
      <c r="G61" s="289">
        <v>1070040</v>
      </c>
      <c r="H61" s="289">
        <v>115140</v>
      </c>
      <c r="I61" s="299">
        <v>60</v>
      </c>
      <c r="J61" s="299">
        <v>77</v>
      </c>
      <c r="K61" s="299">
        <v>17</v>
      </c>
      <c r="L61" s="299">
        <v>18</v>
      </c>
      <c r="M61" s="299">
        <v>2</v>
      </c>
      <c r="N61" s="299">
        <v>2</v>
      </c>
      <c r="O61" s="297">
        <f t="shared" ref="O61:O63" si="9">N61+L61</f>
        <v>20</v>
      </c>
      <c r="P61" s="299">
        <v>22</v>
      </c>
      <c r="Q61" s="289">
        <v>0</v>
      </c>
    </row>
    <row r="62" spans="2:17" x14ac:dyDescent="0.25">
      <c r="B62" s="285" t="s">
        <v>25</v>
      </c>
      <c r="C62" s="401"/>
      <c r="D62" s="300">
        <v>0</v>
      </c>
      <c r="E62" s="300">
        <v>0</v>
      </c>
      <c r="F62" s="303">
        <v>21</v>
      </c>
      <c r="G62" s="304">
        <v>448954</v>
      </c>
      <c r="H62" s="304">
        <v>6272</v>
      </c>
      <c r="I62" s="303">
        <v>42</v>
      </c>
      <c r="J62" s="303">
        <v>27</v>
      </c>
      <c r="K62" s="303">
        <v>12</v>
      </c>
      <c r="L62" s="303">
        <v>13</v>
      </c>
      <c r="M62" s="300">
        <v>0</v>
      </c>
      <c r="N62" s="301">
        <v>0</v>
      </c>
      <c r="O62" s="297">
        <f t="shared" si="9"/>
        <v>13</v>
      </c>
      <c r="P62" s="302">
        <v>6</v>
      </c>
      <c r="Q62" s="290">
        <v>0</v>
      </c>
    </row>
    <row r="63" spans="2:17" x14ac:dyDescent="0.25">
      <c r="B63" s="286" t="s">
        <v>161</v>
      </c>
      <c r="C63" s="401"/>
      <c r="D63" s="295">
        <v>0</v>
      </c>
      <c r="E63" s="295">
        <v>0</v>
      </c>
      <c r="F63" s="295">
        <v>0</v>
      </c>
      <c r="G63" s="295">
        <v>137682</v>
      </c>
      <c r="H63" s="295">
        <v>0</v>
      </c>
      <c r="I63" s="295">
        <v>10</v>
      </c>
      <c r="J63" s="295">
        <v>8</v>
      </c>
      <c r="K63" s="295">
        <v>2</v>
      </c>
      <c r="L63" s="295">
        <v>2</v>
      </c>
      <c r="M63" s="295">
        <v>0</v>
      </c>
      <c r="N63" s="295">
        <v>0</v>
      </c>
      <c r="O63" s="297">
        <f t="shared" si="9"/>
        <v>2</v>
      </c>
      <c r="P63" s="295">
        <v>5</v>
      </c>
      <c r="Q63" s="295">
        <v>0</v>
      </c>
    </row>
    <row r="64" spans="2:17" x14ac:dyDescent="0.25">
      <c r="B64" s="285" t="s">
        <v>85</v>
      </c>
      <c r="C64" s="436"/>
      <c r="D64" s="287">
        <v>0</v>
      </c>
      <c r="E64" s="287">
        <v>0</v>
      </c>
      <c r="F64" s="287">
        <v>0</v>
      </c>
      <c r="G64" s="287">
        <v>0</v>
      </c>
      <c r="H64" s="287">
        <v>0</v>
      </c>
      <c r="I64" s="287">
        <v>0</v>
      </c>
      <c r="J64" s="287">
        <v>0</v>
      </c>
      <c r="K64" s="287">
        <v>0</v>
      </c>
      <c r="L64" s="287">
        <v>0</v>
      </c>
      <c r="M64" s="287">
        <v>0</v>
      </c>
      <c r="N64" s="287">
        <v>0</v>
      </c>
      <c r="O64" s="297">
        <v>0</v>
      </c>
      <c r="P64" s="287">
        <v>0</v>
      </c>
      <c r="Q64" s="287">
        <v>0</v>
      </c>
    </row>
    <row r="65" spans="2:17" x14ac:dyDescent="0.25">
      <c r="B65" s="402"/>
      <c r="C65" s="403"/>
      <c r="D65" s="288">
        <f>D60+D61+D62+D63+D64</f>
        <v>0</v>
      </c>
      <c r="E65" s="288">
        <f t="shared" ref="E65:Q65" si="10">E60+E61+E62+E63+E64</f>
        <v>0</v>
      </c>
      <c r="F65" s="288">
        <f t="shared" si="10"/>
        <v>346</v>
      </c>
      <c r="G65" s="288">
        <f t="shared" si="10"/>
        <v>4942026.4000000004</v>
      </c>
      <c r="H65" s="288">
        <f t="shared" si="10"/>
        <v>323430.7</v>
      </c>
      <c r="I65" s="288">
        <f t="shared" si="10"/>
        <v>185</v>
      </c>
      <c r="J65" s="288">
        <f t="shared" si="10"/>
        <v>194</v>
      </c>
      <c r="K65" s="288">
        <f t="shared" si="10"/>
        <v>58</v>
      </c>
      <c r="L65" s="288">
        <f t="shared" si="10"/>
        <v>53</v>
      </c>
      <c r="M65" s="288">
        <f t="shared" si="10"/>
        <v>35</v>
      </c>
      <c r="N65" s="288">
        <f t="shared" si="10"/>
        <v>35</v>
      </c>
      <c r="O65" s="288">
        <f t="shared" si="10"/>
        <v>88</v>
      </c>
      <c r="P65" s="288">
        <f t="shared" si="10"/>
        <v>115</v>
      </c>
      <c r="Q65" s="288">
        <f t="shared" si="10"/>
        <v>8</v>
      </c>
    </row>
    <row r="68" spans="2:17" ht="18.75" x14ac:dyDescent="0.3">
      <c r="B68" s="451" t="s">
        <v>357</v>
      </c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406" t="s">
        <v>5</v>
      </c>
      <c r="C70" s="406" t="s">
        <v>12</v>
      </c>
      <c r="D70" s="406" t="s">
        <v>6</v>
      </c>
      <c r="E70" s="406" t="s">
        <v>17</v>
      </c>
      <c r="F70" s="406" t="s">
        <v>15</v>
      </c>
      <c r="G70" s="406" t="s">
        <v>100</v>
      </c>
      <c r="H70" s="406" t="s">
        <v>14</v>
      </c>
      <c r="I70" s="406" t="s">
        <v>13</v>
      </c>
      <c r="J70" s="406" t="s">
        <v>8</v>
      </c>
      <c r="K70" s="398" t="s">
        <v>113</v>
      </c>
      <c r="L70" s="409"/>
      <c r="M70" s="409"/>
      <c r="N70" s="409"/>
      <c r="O70" s="399"/>
      <c r="P70" s="394" t="s">
        <v>16</v>
      </c>
      <c r="Q70" s="395"/>
    </row>
    <row r="71" spans="2:17" ht="30" x14ac:dyDescent="0.25">
      <c r="B71" s="407"/>
      <c r="C71" s="407"/>
      <c r="D71" s="407"/>
      <c r="E71" s="407"/>
      <c r="F71" s="407"/>
      <c r="G71" s="407"/>
      <c r="H71" s="407"/>
      <c r="I71" s="407"/>
      <c r="J71" s="407"/>
      <c r="K71" s="398" t="s">
        <v>1</v>
      </c>
      <c r="L71" s="399"/>
      <c r="M71" s="398" t="s">
        <v>2</v>
      </c>
      <c r="N71" s="399"/>
      <c r="O71" s="283" t="s">
        <v>10</v>
      </c>
      <c r="P71" s="396"/>
      <c r="Q71" s="397"/>
    </row>
    <row r="72" spans="2:17" x14ac:dyDescent="0.25">
      <c r="B72" s="408"/>
      <c r="C72" s="408"/>
      <c r="D72" s="408"/>
      <c r="E72" s="408"/>
      <c r="F72" s="408"/>
      <c r="G72" s="408"/>
      <c r="H72" s="408"/>
      <c r="I72" s="408"/>
      <c r="J72" s="408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286" t="s">
        <v>0</v>
      </c>
      <c r="C73" s="400">
        <v>42922</v>
      </c>
      <c r="D73" s="297">
        <v>0</v>
      </c>
      <c r="E73" s="297">
        <v>0</v>
      </c>
      <c r="F73" s="297">
        <v>163</v>
      </c>
      <c r="G73" s="293">
        <v>400500</v>
      </c>
      <c r="H73" s="293">
        <v>140000</v>
      </c>
      <c r="I73" s="297">
        <v>70</v>
      </c>
      <c r="J73" s="297">
        <v>53</v>
      </c>
      <c r="K73" s="297">
        <v>29</v>
      </c>
      <c r="L73" s="297">
        <v>22</v>
      </c>
      <c r="M73" s="297">
        <v>34</v>
      </c>
      <c r="N73" s="297">
        <v>24</v>
      </c>
      <c r="O73" s="297">
        <v>46</v>
      </c>
      <c r="P73" s="298">
        <v>86</v>
      </c>
      <c r="Q73" s="294">
        <v>9</v>
      </c>
    </row>
    <row r="74" spans="2:17" x14ac:dyDescent="0.25">
      <c r="B74" s="285" t="s">
        <v>24</v>
      </c>
      <c r="C74" s="401"/>
      <c r="D74" s="299">
        <v>0</v>
      </c>
      <c r="E74" s="299">
        <v>0</v>
      </c>
      <c r="F74" s="299">
        <v>69</v>
      </c>
      <c r="G74" s="289">
        <v>1031600</v>
      </c>
      <c r="H74" s="289">
        <v>59700</v>
      </c>
      <c r="I74" s="299">
        <v>75</v>
      </c>
      <c r="J74" s="299">
        <v>51</v>
      </c>
      <c r="K74" s="299">
        <v>19</v>
      </c>
      <c r="L74" s="299">
        <v>20</v>
      </c>
      <c r="M74" s="299">
        <v>0</v>
      </c>
      <c r="N74" s="299">
        <v>0</v>
      </c>
      <c r="O74" s="297">
        <f t="shared" ref="O74:O77" si="11">N74+L74</f>
        <v>20</v>
      </c>
      <c r="P74" s="299">
        <v>22</v>
      </c>
      <c r="Q74" s="289">
        <v>0</v>
      </c>
    </row>
    <row r="75" spans="2:17" x14ac:dyDescent="0.25">
      <c r="B75" s="285" t="s">
        <v>25</v>
      </c>
      <c r="C75" s="401"/>
      <c r="D75" s="300">
        <v>0</v>
      </c>
      <c r="E75" s="300">
        <v>0</v>
      </c>
      <c r="F75" s="303">
        <v>36</v>
      </c>
      <c r="G75" s="304">
        <v>416595</v>
      </c>
      <c r="H75" s="304">
        <v>4348</v>
      </c>
      <c r="I75" s="303">
        <v>38</v>
      </c>
      <c r="J75" s="303">
        <v>23</v>
      </c>
      <c r="K75" s="303">
        <v>13</v>
      </c>
      <c r="L75" s="303">
        <v>13</v>
      </c>
      <c r="M75" s="300">
        <v>0</v>
      </c>
      <c r="N75" s="301">
        <v>0</v>
      </c>
      <c r="O75" s="297">
        <f t="shared" si="11"/>
        <v>13</v>
      </c>
      <c r="P75" s="302">
        <v>6</v>
      </c>
      <c r="Q75" s="290">
        <v>0</v>
      </c>
    </row>
    <row r="76" spans="2:17" x14ac:dyDescent="0.25">
      <c r="B76" s="286" t="s">
        <v>161</v>
      </c>
      <c r="C76" s="401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7">
        <f t="shared" si="11"/>
        <v>0</v>
      </c>
      <c r="P76" s="295"/>
      <c r="Q76" s="295"/>
    </row>
    <row r="77" spans="2:17" x14ac:dyDescent="0.25">
      <c r="B77" s="285" t="s">
        <v>85</v>
      </c>
      <c r="C77" s="436"/>
      <c r="D77" s="287">
        <v>0</v>
      </c>
      <c r="E77" s="287">
        <v>0</v>
      </c>
      <c r="F77" s="287">
        <v>111</v>
      </c>
      <c r="G77" s="287">
        <v>0</v>
      </c>
      <c r="H77" s="287">
        <v>88099</v>
      </c>
      <c r="I77" s="287">
        <v>0</v>
      </c>
      <c r="J77" s="287">
        <v>43</v>
      </c>
      <c r="K77" s="287">
        <v>38</v>
      </c>
      <c r="L77" s="287">
        <v>37</v>
      </c>
      <c r="M77" s="287">
        <v>0</v>
      </c>
      <c r="N77" s="287">
        <v>0</v>
      </c>
      <c r="O77" s="297">
        <f t="shared" si="11"/>
        <v>37</v>
      </c>
      <c r="P77" s="287">
        <v>156</v>
      </c>
      <c r="Q77" s="287">
        <v>0</v>
      </c>
    </row>
    <row r="78" spans="2:17" x14ac:dyDescent="0.25">
      <c r="B78" s="402"/>
      <c r="C78" s="403"/>
      <c r="D78" s="288">
        <f>D73+D74+D75+D76+D77</f>
        <v>0</v>
      </c>
      <c r="E78" s="288">
        <f t="shared" ref="E78:Q78" si="12">E73+E74+E75+E76+E77</f>
        <v>0</v>
      </c>
      <c r="F78" s="288">
        <f t="shared" si="12"/>
        <v>379</v>
      </c>
      <c r="G78" s="288">
        <f t="shared" si="12"/>
        <v>1848695</v>
      </c>
      <c r="H78" s="288">
        <f t="shared" si="12"/>
        <v>292147</v>
      </c>
      <c r="I78" s="288">
        <f t="shared" si="12"/>
        <v>183</v>
      </c>
      <c r="J78" s="288">
        <f t="shared" si="12"/>
        <v>170</v>
      </c>
      <c r="K78" s="288">
        <f t="shared" si="12"/>
        <v>99</v>
      </c>
      <c r="L78" s="288">
        <f t="shared" si="12"/>
        <v>92</v>
      </c>
      <c r="M78" s="288">
        <f t="shared" si="12"/>
        <v>34</v>
      </c>
      <c r="N78" s="288">
        <f t="shared" si="12"/>
        <v>24</v>
      </c>
      <c r="O78" s="288">
        <f t="shared" si="12"/>
        <v>116</v>
      </c>
      <c r="P78" s="288">
        <f t="shared" si="12"/>
        <v>270</v>
      </c>
      <c r="Q78" s="288">
        <f t="shared" si="12"/>
        <v>9</v>
      </c>
    </row>
    <row r="81" spans="2:17" ht="18.75" x14ac:dyDescent="0.3">
      <c r="B81" s="451" t="s">
        <v>358</v>
      </c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406" t="s">
        <v>5</v>
      </c>
      <c r="C83" s="406" t="s">
        <v>12</v>
      </c>
      <c r="D83" s="406" t="s">
        <v>6</v>
      </c>
      <c r="E83" s="406" t="s">
        <v>17</v>
      </c>
      <c r="F83" s="406" t="s">
        <v>15</v>
      </c>
      <c r="G83" s="406" t="s">
        <v>100</v>
      </c>
      <c r="H83" s="406" t="s">
        <v>14</v>
      </c>
      <c r="I83" s="406" t="s">
        <v>13</v>
      </c>
      <c r="J83" s="406" t="s">
        <v>8</v>
      </c>
      <c r="K83" s="398" t="s">
        <v>113</v>
      </c>
      <c r="L83" s="409"/>
      <c r="M83" s="409"/>
      <c r="N83" s="409"/>
      <c r="O83" s="399"/>
      <c r="P83" s="394" t="s">
        <v>16</v>
      </c>
      <c r="Q83" s="395"/>
    </row>
    <row r="84" spans="2:17" ht="30" x14ac:dyDescent="0.25">
      <c r="B84" s="407"/>
      <c r="C84" s="407"/>
      <c r="D84" s="407"/>
      <c r="E84" s="407"/>
      <c r="F84" s="407"/>
      <c r="G84" s="407"/>
      <c r="H84" s="407"/>
      <c r="I84" s="407"/>
      <c r="J84" s="407"/>
      <c r="K84" s="398" t="s">
        <v>1</v>
      </c>
      <c r="L84" s="399"/>
      <c r="M84" s="398" t="s">
        <v>2</v>
      </c>
      <c r="N84" s="399"/>
      <c r="O84" s="283" t="s">
        <v>10</v>
      </c>
      <c r="P84" s="396"/>
      <c r="Q84" s="397"/>
    </row>
    <row r="85" spans="2:17" x14ac:dyDescent="0.25">
      <c r="B85" s="408"/>
      <c r="C85" s="408"/>
      <c r="D85" s="408"/>
      <c r="E85" s="408"/>
      <c r="F85" s="408"/>
      <c r="G85" s="408"/>
      <c r="H85" s="408"/>
      <c r="I85" s="408"/>
      <c r="J85" s="408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286" t="s">
        <v>0</v>
      </c>
      <c r="C86" s="400">
        <v>42923</v>
      </c>
      <c r="D86" s="297">
        <v>0</v>
      </c>
      <c r="E86" s="297">
        <v>0</v>
      </c>
      <c r="F86" s="297">
        <v>75</v>
      </c>
      <c r="G86" s="293">
        <v>1875928.8</v>
      </c>
      <c r="H86" s="293">
        <v>103218.3</v>
      </c>
      <c r="I86" s="297">
        <v>54</v>
      </c>
      <c r="J86" s="297">
        <v>27</v>
      </c>
      <c r="K86" s="297">
        <v>25</v>
      </c>
      <c r="L86" s="297">
        <v>20</v>
      </c>
      <c r="M86" s="297">
        <v>20</v>
      </c>
      <c r="N86" s="297">
        <v>18</v>
      </c>
      <c r="O86" s="297">
        <v>38</v>
      </c>
      <c r="P86" s="298">
        <v>81</v>
      </c>
      <c r="Q86" s="294">
        <v>6</v>
      </c>
    </row>
    <row r="87" spans="2:17" x14ac:dyDescent="0.25">
      <c r="B87" s="285" t="s">
        <v>24</v>
      </c>
      <c r="C87" s="401"/>
      <c r="D87" s="299">
        <v>0</v>
      </c>
      <c r="E87" s="299">
        <v>0</v>
      </c>
      <c r="F87" s="299">
        <v>72</v>
      </c>
      <c r="G87" s="289">
        <v>504562</v>
      </c>
      <c r="H87" s="289">
        <v>65040</v>
      </c>
      <c r="I87" s="299">
        <v>5</v>
      </c>
      <c r="J87" s="299">
        <v>54</v>
      </c>
      <c r="K87" s="299">
        <v>21</v>
      </c>
      <c r="L87" s="299">
        <v>20</v>
      </c>
      <c r="M87" s="299">
        <v>2</v>
      </c>
      <c r="N87" s="299">
        <v>2</v>
      </c>
      <c r="O87" s="297">
        <f t="shared" ref="O87:O90" si="13">N87+L87</f>
        <v>22</v>
      </c>
      <c r="P87" s="299">
        <v>22</v>
      </c>
      <c r="Q87" s="289">
        <v>0</v>
      </c>
    </row>
    <row r="88" spans="2:17" x14ac:dyDescent="0.25">
      <c r="B88" s="285" t="s">
        <v>25</v>
      </c>
      <c r="C88" s="401"/>
      <c r="D88" s="300">
        <v>0</v>
      </c>
      <c r="E88" s="300">
        <v>0</v>
      </c>
      <c r="F88" s="303">
        <v>0</v>
      </c>
      <c r="G88" s="304">
        <v>206067</v>
      </c>
      <c r="H88" s="304">
        <v>0</v>
      </c>
      <c r="I88" s="303">
        <v>0</v>
      </c>
      <c r="J88" s="303">
        <v>14</v>
      </c>
      <c r="K88" s="303">
        <v>1</v>
      </c>
      <c r="L88" s="303">
        <v>1</v>
      </c>
      <c r="M88" s="300">
        <v>0</v>
      </c>
      <c r="N88" s="301">
        <v>0</v>
      </c>
      <c r="O88" s="297">
        <f t="shared" si="13"/>
        <v>1</v>
      </c>
      <c r="P88" s="302">
        <v>0</v>
      </c>
      <c r="Q88" s="290">
        <v>0</v>
      </c>
    </row>
    <row r="89" spans="2:17" x14ac:dyDescent="0.25">
      <c r="B89" s="286" t="s">
        <v>161</v>
      </c>
      <c r="C89" s="401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7">
        <f t="shared" si="13"/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36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97">
        <f t="shared" si="13"/>
        <v>0</v>
      </c>
      <c r="P90" s="287"/>
      <c r="Q90" s="287"/>
    </row>
    <row r="91" spans="2:17" x14ac:dyDescent="0.25">
      <c r="B91" s="402"/>
      <c r="C91" s="403"/>
      <c r="D91" s="288">
        <f>D86+D87+D88+D89+D90</f>
        <v>0</v>
      </c>
      <c r="E91" s="288">
        <f t="shared" ref="E91:Q91" si="14">E86+E87+E88+E89+E90</f>
        <v>0</v>
      </c>
      <c r="F91" s="288">
        <f t="shared" si="14"/>
        <v>147</v>
      </c>
      <c r="G91" s="288">
        <f t="shared" si="14"/>
        <v>2586557.7999999998</v>
      </c>
      <c r="H91" s="288">
        <f t="shared" si="14"/>
        <v>168258.3</v>
      </c>
      <c r="I91" s="288">
        <f t="shared" si="14"/>
        <v>59</v>
      </c>
      <c r="J91" s="288">
        <f t="shared" si="14"/>
        <v>95</v>
      </c>
      <c r="K91" s="288">
        <f t="shared" si="14"/>
        <v>47</v>
      </c>
      <c r="L91" s="288">
        <f t="shared" si="14"/>
        <v>41</v>
      </c>
      <c r="M91" s="288">
        <f t="shared" si="14"/>
        <v>22</v>
      </c>
      <c r="N91" s="288">
        <f t="shared" si="14"/>
        <v>20</v>
      </c>
      <c r="O91" s="288">
        <f t="shared" si="14"/>
        <v>61</v>
      </c>
      <c r="P91" s="288">
        <f t="shared" si="14"/>
        <v>103</v>
      </c>
      <c r="Q91" s="288">
        <f t="shared" si="14"/>
        <v>6</v>
      </c>
    </row>
    <row r="94" spans="2:17" ht="18.75" x14ac:dyDescent="0.3">
      <c r="B94" s="451" t="s">
        <v>359</v>
      </c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406" t="s">
        <v>5</v>
      </c>
      <c r="C96" s="406" t="s">
        <v>12</v>
      </c>
      <c r="D96" s="406" t="s">
        <v>6</v>
      </c>
      <c r="E96" s="406" t="s">
        <v>17</v>
      </c>
      <c r="F96" s="406" t="s">
        <v>15</v>
      </c>
      <c r="G96" s="406" t="s">
        <v>100</v>
      </c>
      <c r="H96" s="406" t="s">
        <v>14</v>
      </c>
      <c r="I96" s="406" t="s">
        <v>13</v>
      </c>
      <c r="J96" s="406" t="s">
        <v>8</v>
      </c>
      <c r="K96" s="398" t="s">
        <v>113</v>
      </c>
      <c r="L96" s="409"/>
      <c r="M96" s="409"/>
      <c r="N96" s="409"/>
      <c r="O96" s="399"/>
      <c r="P96" s="394" t="s">
        <v>16</v>
      </c>
      <c r="Q96" s="395"/>
    </row>
    <row r="97" spans="2:17" ht="30" x14ac:dyDescent="0.25">
      <c r="B97" s="407"/>
      <c r="C97" s="407"/>
      <c r="D97" s="407"/>
      <c r="E97" s="407"/>
      <c r="F97" s="407"/>
      <c r="G97" s="407"/>
      <c r="H97" s="407"/>
      <c r="I97" s="407"/>
      <c r="J97" s="407"/>
      <c r="K97" s="398" t="s">
        <v>1</v>
      </c>
      <c r="L97" s="399"/>
      <c r="M97" s="398" t="s">
        <v>2</v>
      </c>
      <c r="N97" s="399"/>
      <c r="O97" s="283" t="s">
        <v>10</v>
      </c>
      <c r="P97" s="396"/>
      <c r="Q97" s="397"/>
    </row>
    <row r="98" spans="2:17" x14ac:dyDescent="0.25">
      <c r="B98" s="408"/>
      <c r="C98" s="408"/>
      <c r="D98" s="408"/>
      <c r="E98" s="408"/>
      <c r="F98" s="408"/>
      <c r="G98" s="408"/>
      <c r="H98" s="408"/>
      <c r="I98" s="408"/>
      <c r="J98" s="408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286" t="s">
        <v>0</v>
      </c>
      <c r="C99" s="400">
        <v>42924</v>
      </c>
      <c r="D99" s="297">
        <v>0</v>
      </c>
      <c r="E99" s="297">
        <v>0</v>
      </c>
      <c r="F99" s="297">
        <v>51</v>
      </c>
      <c r="G99" s="293">
        <v>1027604.3</v>
      </c>
      <c r="H99" s="293">
        <v>10767</v>
      </c>
      <c r="I99" s="297">
        <v>88</v>
      </c>
      <c r="J99" s="297">
        <v>34</v>
      </c>
      <c r="K99" s="297">
        <v>12</v>
      </c>
      <c r="L99" s="297">
        <v>12</v>
      </c>
      <c r="M99" s="297">
        <v>14</v>
      </c>
      <c r="N99" s="297">
        <v>11</v>
      </c>
      <c r="O99" s="297">
        <v>23</v>
      </c>
      <c r="P99" s="298">
        <v>29</v>
      </c>
      <c r="Q99" s="294">
        <v>5</v>
      </c>
    </row>
    <row r="100" spans="2:17" x14ac:dyDescent="0.25">
      <c r="B100" s="285" t="s">
        <v>24</v>
      </c>
      <c r="C100" s="401"/>
      <c r="D100" s="299">
        <v>0</v>
      </c>
      <c r="E100" s="299">
        <v>0</v>
      </c>
      <c r="F100" s="299">
        <v>33</v>
      </c>
      <c r="G100" s="289">
        <v>391806</v>
      </c>
      <c r="H100" s="289">
        <v>34510</v>
      </c>
      <c r="I100" s="299">
        <v>85</v>
      </c>
      <c r="J100" s="299">
        <v>30</v>
      </c>
      <c r="K100" s="299">
        <v>6</v>
      </c>
      <c r="L100" s="299">
        <v>6</v>
      </c>
      <c r="M100" s="299">
        <v>2</v>
      </c>
      <c r="N100" s="299">
        <v>2</v>
      </c>
      <c r="O100" s="297">
        <f t="shared" ref="O100:O103" si="15">N100+L100</f>
        <v>8</v>
      </c>
      <c r="P100" s="299">
        <v>4</v>
      </c>
      <c r="Q100" s="289">
        <v>0</v>
      </c>
    </row>
    <row r="101" spans="2:17" x14ac:dyDescent="0.25">
      <c r="B101" s="285" t="s">
        <v>25</v>
      </c>
      <c r="C101" s="401"/>
      <c r="D101" s="300">
        <v>0</v>
      </c>
      <c r="E101" s="300">
        <v>0</v>
      </c>
      <c r="F101" s="303">
        <v>0</v>
      </c>
      <c r="G101" s="304">
        <v>206067</v>
      </c>
      <c r="H101" s="304">
        <v>0</v>
      </c>
      <c r="I101" s="303">
        <v>0</v>
      </c>
      <c r="J101" s="303">
        <v>14</v>
      </c>
      <c r="K101" s="303">
        <v>1</v>
      </c>
      <c r="L101" s="303">
        <v>1</v>
      </c>
      <c r="M101" s="300">
        <v>0</v>
      </c>
      <c r="N101" s="301">
        <v>0</v>
      </c>
      <c r="O101" s="297">
        <f t="shared" si="15"/>
        <v>1</v>
      </c>
      <c r="P101" s="302">
        <v>0</v>
      </c>
      <c r="Q101" s="290">
        <v>0</v>
      </c>
    </row>
    <row r="102" spans="2:17" x14ac:dyDescent="0.25">
      <c r="B102" s="286" t="s">
        <v>161</v>
      </c>
      <c r="C102" s="401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7">
        <f t="shared" si="15"/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36"/>
      <c r="D103" s="287">
        <v>0</v>
      </c>
      <c r="E103" s="287">
        <v>0</v>
      </c>
      <c r="F103" s="287">
        <v>0</v>
      </c>
      <c r="G103" s="287">
        <v>0</v>
      </c>
      <c r="H103" s="287">
        <v>21625.5</v>
      </c>
      <c r="I103" s="287">
        <v>0</v>
      </c>
      <c r="J103" s="287">
        <v>12</v>
      </c>
      <c r="K103" s="287">
        <v>10</v>
      </c>
      <c r="L103" s="287">
        <v>9</v>
      </c>
      <c r="M103" s="287">
        <v>0</v>
      </c>
      <c r="N103" s="287">
        <v>0</v>
      </c>
      <c r="O103" s="297">
        <f t="shared" si="15"/>
        <v>9</v>
      </c>
      <c r="P103" s="287">
        <v>38</v>
      </c>
      <c r="Q103" s="287">
        <v>0</v>
      </c>
    </row>
    <row r="104" spans="2:17" x14ac:dyDescent="0.25">
      <c r="B104" s="402"/>
      <c r="C104" s="403"/>
      <c r="D104" s="288">
        <f>D99+D100+D101+D102+D103</f>
        <v>0</v>
      </c>
      <c r="E104" s="288">
        <f t="shared" ref="E104:Q104" si="16">E99+E100+E101+E102+E103</f>
        <v>0</v>
      </c>
      <c r="F104" s="288">
        <f t="shared" si="16"/>
        <v>84</v>
      </c>
      <c r="G104" s="288">
        <f t="shared" si="16"/>
        <v>1625477.3</v>
      </c>
      <c r="H104" s="288">
        <f t="shared" si="16"/>
        <v>66902.5</v>
      </c>
      <c r="I104" s="288">
        <f t="shared" si="16"/>
        <v>173</v>
      </c>
      <c r="J104" s="288">
        <f t="shared" si="16"/>
        <v>90</v>
      </c>
      <c r="K104" s="288">
        <f t="shared" si="16"/>
        <v>29</v>
      </c>
      <c r="L104" s="288">
        <f t="shared" si="16"/>
        <v>28</v>
      </c>
      <c r="M104" s="288">
        <f t="shared" si="16"/>
        <v>16</v>
      </c>
      <c r="N104" s="288">
        <f t="shared" si="16"/>
        <v>13</v>
      </c>
      <c r="O104" s="288">
        <f t="shared" si="16"/>
        <v>41</v>
      </c>
      <c r="P104" s="288">
        <f t="shared" si="16"/>
        <v>71</v>
      </c>
      <c r="Q104" s="288">
        <f t="shared" si="16"/>
        <v>5</v>
      </c>
    </row>
    <row r="107" spans="2:17" ht="18.75" x14ac:dyDescent="0.3">
      <c r="B107" s="451" t="s">
        <v>360</v>
      </c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406" t="s">
        <v>5</v>
      </c>
      <c r="C109" s="406" t="s">
        <v>12</v>
      </c>
      <c r="D109" s="406" t="s">
        <v>6</v>
      </c>
      <c r="E109" s="406" t="s">
        <v>17</v>
      </c>
      <c r="F109" s="406" t="s">
        <v>15</v>
      </c>
      <c r="G109" s="406" t="s">
        <v>100</v>
      </c>
      <c r="H109" s="406" t="s">
        <v>14</v>
      </c>
      <c r="I109" s="406" t="s">
        <v>13</v>
      </c>
      <c r="J109" s="406" t="s">
        <v>8</v>
      </c>
      <c r="K109" s="398" t="s">
        <v>113</v>
      </c>
      <c r="L109" s="409"/>
      <c r="M109" s="409"/>
      <c r="N109" s="409"/>
      <c r="O109" s="399"/>
      <c r="P109" s="394" t="s">
        <v>16</v>
      </c>
      <c r="Q109" s="395"/>
    </row>
    <row r="110" spans="2:17" ht="30" x14ac:dyDescent="0.25">
      <c r="B110" s="407"/>
      <c r="C110" s="407"/>
      <c r="D110" s="407"/>
      <c r="E110" s="407"/>
      <c r="F110" s="407"/>
      <c r="G110" s="407"/>
      <c r="H110" s="407"/>
      <c r="I110" s="407"/>
      <c r="J110" s="407"/>
      <c r="K110" s="398" t="s">
        <v>1</v>
      </c>
      <c r="L110" s="399"/>
      <c r="M110" s="398" t="s">
        <v>2</v>
      </c>
      <c r="N110" s="399"/>
      <c r="O110" s="283" t="s">
        <v>10</v>
      </c>
      <c r="P110" s="396"/>
      <c r="Q110" s="397"/>
    </row>
    <row r="111" spans="2:17" x14ac:dyDescent="0.25">
      <c r="B111" s="408"/>
      <c r="C111" s="408"/>
      <c r="D111" s="408"/>
      <c r="E111" s="408"/>
      <c r="F111" s="408"/>
      <c r="G111" s="408"/>
      <c r="H111" s="408"/>
      <c r="I111" s="408"/>
      <c r="J111" s="408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286" t="s">
        <v>0</v>
      </c>
      <c r="C112" s="400">
        <v>42925</v>
      </c>
      <c r="D112" s="297">
        <v>0</v>
      </c>
      <c r="E112" s="297">
        <v>0</v>
      </c>
      <c r="F112" s="297">
        <v>81</v>
      </c>
      <c r="G112" s="293">
        <v>1554722</v>
      </c>
      <c r="H112" s="293">
        <v>17600</v>
      </c>
      <c r="I112" s="297">
        <v>86</v>
      </c>
      <c r="J112" s="297">
        <v>49</v>
      </c>
      <c r="K112" s="297">
        <v>8</v>
      </c>
      <c r="L112" s="297">
        <v>9</v>
      </c>
      <c r="M112" s="297">
        <v>30</v>
      </c>
      <c r="N112" s="297">
        <v>20</v>
      </c>
      <c r="O112" s="297">
        <v>29</v>
      </c>
      <c r="P112" s="298">
        <v>10</v>
      </c>
      <c r="Q112" s="294">
        <v>8</v>
      </c>
    </row>
    <row r="113" spans="2:17" x14ac:dyDescent="0.25">
      <c r="B113" s="285" t="s">
        <v>24</v>
      </c>
      <c r="C113" s="401"/>
      <c r="D113" s="299">
        <v>0</v>
      </c>
      <c r="E113" s="299">
        <v>0</v>
      </c>
      <c r="F113" s="299">
        <v>9</v>
      </c>
      <c r="G113" s="289">
        <v>853834</v>
      </c>
      <c r="H113" s="289">
        <v>54100</v>
      </c>
      <c r="I113" s="299">
        <v>48</v>
      </c>
      <c r="J113" s="299">
        <v>52</v>
      </c>
      <c r="K113" s="299">
        <v>8</v>
      </c>
      <c r="L113" s="299">
        <v>4</v>
      </c>
      <c r="M113" s="299">
        <v>0</v>
      </c>
      <c r="N113" s="299">
        <v>0</v>
      </c>
      <c r="O113" s="297">
        <f t="shared" ref="O113:O116" si="17">N113+L113</f>
        <v>4</v>
      </c>
      <c r="P113" s="299">
        <v>4</v>
      </c>
      <c r="Q113" s="289">
        <v>0</v>
      </c>
    </row>
    <row r="114" spans="2:17" x14ac:dyDescent="0.25">
      <c r="B114" s="285" t="s">
        <v>25</v>
      </c>
      <c r="C114" s="401"/>
      <c r="D114" s="300">
        <v>0</v>
      </c>
      <c r="E114" s="300">
        <v>0</v>
      </c>
      <c r="F114" s="303">
        <v>0</v>
      </c>
      <c r="G114" s="304">
        <v>192028</v>
      </c>
      <c r="H114" s="304">
        <v>0</v>
      </c>
      <c r="I114" s="303">
        <v>0</v>
      </c>
      <c r="J114" s="303">
        <v>14</v>
      </c>
      <c r="K114" s="303">
        <v>1</v>
      </c>
      <c r="L114" s="303">
        <v>1</v>
      </c>
      <c r="M114" s="300">
        <v>0</v>
      </c>
      <c r="N114" s="301">
        <v>0</v>
      </c>
      <c r="O114" s="297">
        <f t="shared" si="17"/>
        <v>1</v>
      </c>
      <c r="P114" s="302">
        <v>0</v>
      </c>
      <c r="Q114" s="290">
        <v>0</v>
      </c>
    </row>
    <row r="115" spans="2:17" x14ac:dyDescent="0.25">
      <c r="B115" s="286" t="s">
        <v>161</v>
      </c>
      <c r="C115" s="401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7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36"/>
      <c r="D116" s="287">
        <v>0</v>
      </c>
      <c r="E116" s="287">
        <v>0</v>
      </c>
      <c r="F116" s="287">
        <v>0</v>
      </c>
      <c r="G116" s="287">
        <v>0</v>
      </c>
      <c r="H116" s="287">
        <v>6296.5</v>
      </c>
      <c r="I116" s="287">
        <v>0</v>
      </c>
      <c r="J116" s="287">
        <v>2</v>
      </c>
      <c r="K116" s="287">
        <v>1</v>
      </c>
      <c r="L116" s="287">
        <v>0</v>
      </c>
      <c r="M116" s="287">
        <v>0</v>
      </c>
      <c r="N116" s="287">
        <v>0</v>
      </c>
      <c r="O116" s="297">
        <f t="shared" si="17"/>
        <v>0</v>
      </c>
      <c r="P116" s="287">
        <v>5</v>
      </c>
      <c r="Q116" s="287">
        <v>0</v>
      </c>
    </row>
    <row r="117" spans="2:17" x14ac:dyDescent="0.25">
      <c r="B117" s="402"/>
      <c r="C117" s="403"/>
      <c r="D117" s="288">
        <f>D112+D113+D114+D115+D116</f>
        <v>0</v>
      </c>
      <c r="E117" s="288">
        <f t="shared" ref="E117:Q117" si="18">E112+E113+E114+E115+E116</f>
        <v>0</v>
      </c>
      <c r="F117" s="288">
        <f t="shared" si="18"/>
        <v>90</v>
      </c>
      <c r="G117" s="288">
        <f t="shared" si="18"/>
        <v>2600584</v>
      </c>
      <c r="H117" s="288">
        <f t="shared" si="18"/>
        <v>77996.5</v>
      </c>
      <c r="I117" s="288">
        <f t="shared" si="18"/>
        <v>134</v>
      </c>
      <c r="J117" s="288">
        <f t="shared" si="18"/>
        <v>117</v>
      </c>
      <c r="K117" s="288">
        <f t="shared" si="18"/>
        <v>18</v>
      </c>
      <c r="L117" s="288">
        <f t="shared" si="18"/>
        <v>14</v>
      </c>
      <c r="M117" s="288">
        <f t="shared" si="18"/>
        <v>30</v>
      </c>
      <c r="N117" s="288">
        <f t="shared" si="18"/>
        <v>20</v>
      </c>
      <c r="O117" s="288">
        <f t="shared" si="18"/>
        <v>34</v>
      </c>
      <c r="P117" s="288">
        <f t="shared" si="18"/>
        <v>19</v>
      </c>
      <c r="Q117" s="288">
        <f t="shared" si="18"/>
        <v>8</v>
      </c>
    </row>
    <row r="120" spans="2:17" ht="18.75" x14ac:dyDescent="0.3">
      <c r="B120" s="451" t="s">
        <v>361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406" t="s">
        <v>5</v>
      </c>
      <c r="C122" s="406" t="s">
        <v>12</v>
      </c>
      <c r="D122" s="406" t="s">
        <v>6</v>
      </c>
      <c r="E122" s="406" t="s">
        <v>17</v>
      </c>
      <c r="F122" s="406" t="s">
        <v>15</v>
      </c>
      <c r="G122" s="406" t="s">
        <v>100</v>
      </c>
      <c r="H122" s="406" t="s">
        <v>14</v>
      </c>
      <c r="I122" s="406" t="s">
        <v>13</v>
      </c>
      <c r="J122" s="406" t="s">
        <v>8</v>
      </c>
      <c r="K122" s="398" t="s">
        <v>113</v>
      </c>
      <c r="L122" s="409"/>
      <c r="M122" s="409"/>
      <c r="N122" s="409"/>
      <c r="O122" s="399"/>
      <c r="P122" s="394" t="s">
        <v>16</v>
      </c>
      <c r="Q122" s="395"/>
    </row>
    <row r="123" spans="2:17" ht="30" x14ac:dyDescent="0.25">
      <c r="B123" s="407"/>
      <c r="C123" s="407"/>
      <c r="D123" s="407"/>
      <c r="E123" s="407"/>
      <c r="F123" s="407"/>
      <c r="G123" s="407"/>
      <c r="H123" s="407"/>
      <c r="I123" s="407"/>
      <c r="J123" s="407"/>
      <c r="K123" s="398" t="s">
        <v>1</v>
      </c>
      <c r="L123" s="399"/>
      <c r="M123" s="398" t="s">
        <v>2</v>
      </c>
      <c r="N123" s="399"/>
      <c r="O123" s="283" t="s">
        <v>10</v>
      </c>
      <c r="P123" s="396"/>
      <c r="Q123" s="397"/>
    </row>
    <row r="124" spans="2:17" x14ac:dyDescent="0.25">
      <c r="B124" s="408"/>
      <c r="C124" s="408"/>
      <c r="D124" s="408"/>
      <c r="E124" s="408"/>
      <c r="F124" s="408"/>
      <c r="G124" s="408"/>
      <c r="H124" s="408"/>
      <c r="I124" s="408"/>
      <c r="J124" s="408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286" t="s">
        <v>0</v>
      </c>
      <c r="C125" s="400">
        <v>42926</v>
      </c>
      <c r="D125" s="297">
        <v>0</v>
      </c>
      <c r="E125" s="297">
        <v>0</v>
      </c>
      <c r="F125" s="297">
        <v>129</v>
      </c>
      <c r="G125" s="293">
        <v>2254914.7999999998</v>
      </c>
      <c r="H125" s="293">
        <v>91898.8</v>
      </c>
      <c r="I125" s="297">
        <v>95</v>
      </c>
      <c r="J125" s="297">
        <v>72</v>
      </c>
      <c r="K125" s="297">
        <v>23</v>
      </c>
      <c r="L125" s="297">
        <v>17</v>
      </c>
      <c r="M125" s="297">
        <v>26</v>
      </c>
      <c r="N125" s="297">
        <v>24</v>
      </c>
      <c r="O125" s="297">
        <v>41</v>
      </c>
      <c r="P125" s="298">
        <v>52</v>
      </c>
      <c r="Q125" s="294">
        <v>9</v>
      </c>
    </row>
    <row r="126" spans="2:17" x14ac:dyDescent="0.25">
      <c r="B126" s="285" t="s">
        <v>24</v>
      </c>
      <c r="C126" s="401"/>
      <c r="D126" s="299">
        <v>0</v>
      </c>
      <c r="E126" s="299">
        <v>0</v>
      </c>
      <c r="F126" s="299">
        <v>51</v>
      </c>
      <c r="G126" s="289">
        <v>995830</v>
      </c>
      <c r="H126" s="289">
        <v>115470</v>
      </c>
      <c r="I126" s="299">
        <v>49</v>
      </c>
      <c r="J126" s="299">
        <v>0</v>
      </c>
      <c r="K126" s="299">
        <v>20</v>
      </c>
      <c r="L126" s="299">
        <v>20</v>
      </c>
      <c r="M126" s="299">
        <v>2</v>
      </c>
      <c r="N126" s="299">
        <v>2</v>
      </c>
      <c r="O126" s="297">
        <f t="shared" ref="O126:O127" si="19">N126+L126</f>
        <v>22</v>
      </c>
      <c r="P126" s="299">
        <v>15</v>
      </c>
      <c r="Q126" s="289">
        <v>0</v>
      </c>
    </row>
    <row r="127" spans="2:17" x14ac:dyDescent="0.25">
      <c r="B127" s="285" t="s">
        <v>25</v>
      </c>
      <c r="C127" s="401"/>
      <c r="D127" s="300">
        <v>0</v>
      </c>
      <c r="E127" s="300">
        <v>0</v>
      </c>
      <c r="F127" s="303">
        <v>36</v>
      </c>
      <c r="G127" s="304">
        <v>397937</v>
      </c>
      <c r="H127" s="304">
        <v>3860</v>
      </c>
      <c r="I127" s="303">
        <v>36</v>
      </c>
      <c r="J127" s="303">
        <v>24</v>
      </c>
      <c r="K127" s="303">
        <v>11</v>
      </c>
      <c r="L127" s="303">
        <v>11</v>
      </c>
      <c r="M127" s="300">
        <v>0</v>
      </c>
      <c r="N127" s="301">
        <v>0</v>
      </c>
      <c r="O127" s="297">
        <f t="shared" si="19"/>
        <v>11</v>
      </c>
      <c r="P127" s="302">
        <v>6</v>
      </c>
      <c r="Q127" s="290">
        <v>0</v>
      </c>
    </row>
    <row r="128" spans="2:17" x14ac:dyDescent="0.25">
      <c r="B128" s="286" t="s">
        <v>161</v>
      </c>
      <c r="C128" s="401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7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36"/>
      <c r="D129" s="287">
        <v>0</v>
      </c>
      <c r="E129" s="287">
        <v>0</v>
      </c>
      <c r="F129" s="287">
        <v>84</v>
      </c>
      <c r="G129" s="287">
        <v>0</v>
      </c>
      <c r="H129" s="287">
        <v>124190</v>
      </c>
      <c r="I129" s="287">
        <v>0</v>
      </c>
      <c r="J129" s="287">
        <v>47</v>
      </c>
      <c r="K129" s="287">
        <v>35</v>
      </c>
      <c r="L129" s="287">
        <v>33</v>
      </c>
      <c r="M129" s="287">
        <v>0</v>
      </c>
      <c r="N129" s="287">
        <v>0</v>
      </c>
      <c r="O129" s="297">
        <f t="shared" ref="O129" si="20">N129+L129</f>
        <v>33</v>
      </c>
      <c r="P129" s="287">
        <v>153</v>
      </c>
      <c r="Q129" s="287">
        <v>0</v>
      </c>
    </row>
    <row r="130" spans="2:17" x14ac:dyDescent="0.25">
      <c r="B130" s="402"/>
      <c r="C130" s="403"/>
      <c r="D130" s="288">
        <f>D125+D126+D127+D128+D129</f>
        <v>0</v>
      </c>
      <c r="E130" s="288">
        <f t="shared" ref="E130:Q130" si="21">E125+E126+E127+E128+E129</f>
        <v>0</v>
      </c>
      <c r="F130" s="288">
        <f t="shared" si="21"/>
        <v>300</v>
      </c>
      <c r="G130" s="288">
        <f t="shared" si="21"/>
        <v>3648681.8</v>
      </c>
      <c r="H130" s="288">
        <f t="shared" si="21"/>
        <v>335418.8</v>
      </c>
      <c r="I130" s="288">
        <f t="shared" si="21"/>
        <v>180</v>
      </c>
      <c r="J130" s="288">
        <f t="shared" si="21"/>
        <v>143</v>
      </c>
      <c r="K130" s="288">
        <f t="shared" si="21"/>
        <v>89</v>
      </c>
      <c r="L130" s="288">
        <f t="shared" si="21"/>
        <v>81</v>
      </c>
      <c r="M130" s="288">
        <f t="shared" si="21"/>
        <v>28</v>
      </c>
      <c r="N130" s="288">
        <f t="shared" si="21"/>
        <v>26</v>
      </c>
      <c r="O130" s="288">
        <f t="shared" si="21"/>
        <v>107</v>
      </c>
      <c r="P130" s="288">
        <f t="shared" si="21"/>
        <v>226</v>
      </c>
      <c r="Q130" s="288">
        <f t="shared" si="21"/>
        <v>9</v>
      </c>
    </row>
    <row r="133" spans="2:17" ht="18.75" x14ac:dyDescent="0.3">
      <c r="B133" s="451" t="s">
        <v>362</v>
      </c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406" t="s">
        <v>5</v>
      </c>
      <c r="C135" s="406" t="s">
        <v>12</v>
      </c>
      <c r="D135" s="406" t="s">
        <v>6</v>
      </c>
      <c r="E135" s="406" t="s">
        <v>17</v>
      </c>
      <c r="F135" s="406" t="s">
        <v>15</v>
      </c>
      <c r="G135" s="406" t="s">
        <v>100</v>
      </c>
      <c r="H135" s="406" t="s">
        <v>14</v>
      </c>
      <c r="I135" s="406" t="s">
        <v>13</v>
      </c>
      <c r="J135" s="406" t="s">
        <v>8</v>
      </c>
      <c r="K135" s="398" t="s">
        <v>113</v>
      </c>
      <c r="L135" s="409"/>
      <c r="M135" s="409"/>
      <c r="N135" s="409"/>
      <c r="O135" s="399"/>
      <c r="P135" s="394" t="s">
        <v>16</v>
      </c>
      <c r="Q135" s="395"/>
    </row>
    <row r="136" spans="2:17" ht="30" x14ac:dyDescent="0.25">
      <c r="B136" s="407"/>
      <c r="C136" s="407"/>
      <c r="D136" s="407"/>
      <c r="E136" s="407"/>
      <c r="F136" s="407"/>
      <c r="G136" s="407"/>
      <c r="H136" s="407"/>
      <c r="I136" s="407"/>
      <c r="J136" s="407"/>
      <c r="K136" s="398" t="s">
        <v>1</v>
      </c>
      <c r="L136" s="399"/>
      <c r="M136" s="398" t="s">
        <v>2</v>
      </c>
      <c r="N136" s="399"/>
      <c r="O136" s="283" t="s">
        <v>10</v>
      </c>
      <c r="P136" s="396"/>
      <c r="Q136" s="397"/>
    </row>
    <row r="137" spans="2:17" x14ac:dyDescent="0.25">
      <c r="B137" s="408"/>
      <c r="C137" s="408"/>
      <c r="D137" s="408"/>
      <c r="E137" s="408"/>
      <c r="F137" s="408"/>
      <c r="G137" s="408"/>
      <c r="H137" s="408"/>
      <c r="I137" s="408"/>
      <c r="J137" s="408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286" t="s">
        <v>0</v>
      </c>
      <c r="C138" s="400">
        <v>42927</v>
      </c>
      <c r="D138" s="297">
        <v>0</v>
      </c>
      <c r="E138" s="297">
        <v>0</v>
      </c>
      <c r="F138" s="297">
        <v>126</v>
      </c>
      <c r="G138" s="293">
        <v>2628135.6</v>
      </c>
      <c r="H138" s="293">
        <v>187099.1</v>
      </c>
      <c r="I138" s="297">
        <v>82</v>
      </c>
      <c r="J138" s="297">
        <v>72</v>
      </c>
      <c r="K138" s="297">
        <v>27</v>
      </c>
      <c r="L138" s="297">
        <v>23</v>
      </c>
      <c r="M138" s="297">
        <v>30</v>
      </c>
      <c r="N138" s="297">
        <v>28</v>
      </c>
      <c r="O138" s="297">
        <v>51</v>
      </c>
      <c r="P138" s="298">
        <v>78</v>
      </c>
      <c r="Q138" s="294">
        <v>11</v>
      </c>
    </row>
    <row r="139" spans="2:17" x14ac:dyDescent="0.25">
      <c r="B139" s="285" t="s">
        <v>24</v>
      </c>
      <c r="C139" s="401"/>
      <c r="D139" s="299">
        <v>0</v>
      </c>
      <c r="E139" s="299">
        <v>0</v>
      </c>
      <c r="F139" s="299">
        <v>56</v>
      </c>
      <c r="G139" s="289">
        <v>1257170</v>
      </c>
      <c r="H139" s="289">
        <v>148650</v>
      </c>
      <c r="I139" s="299">
        <v>15</v>
      </c>
      <c r="J139" s="299">
        <v>111</v>
      </c>
      <c r="K139" s="299">
        <v>20</v>
      </c>
      <c r="L139" s="299">
        <v>21</v>
      </c>
      <c r="M139" s="299">
        <v>2</v>
      </c>
      <c r="N139" s="299">
        <v>5</v>
      </c>
      <c r="O139" s="297">
        <f t="shared" ref="O139:O140" si="22">N139+L139</f>
        <v>26</v>
      </c>
      <c r="P139" s="299">
        <v>15</v>
      </c>
      <c r="Q139" s="289">
        <v>0</v>
      </c>
    </row>
    <row r="140" spans="2:17" x14ac:dyDescent="0.25">
      <c r="B140" s="285" t="s">
        <v>25</v>
      </c>
      <c r="C140" s="401"/>
      <c r="D140" s="300">
        <v>0</v>
      </c>
      <c r="E140" s="300">
        <v>0</v>
      </c>
      <c r="F140" s="303">
        <v>27</v>
      </c>
      <c r="G140" s="304">
        <v>409667</v>
      </c>
      <c r="H140" s="304">
        <v>908</v>
      </c>
      <c r="I140" s="303">
        <v>36</v>
      </c>
      <c r="J140" s="303">
        <v>23</v>
      </c>
      <c r="K140" s="303">
        <v>10</v>
      </c>
      <c r="L140" s="303">
        <v>10</v>
      </c>
      <c r="M140" s="300">
        <v>0</v>
      </c>
      <c r="N140" s="301">
        <v>0</v>
      </c>
      <c r="O140" s="297">
        <f t="shared" si="22"/>
        <v>10</v>
      </c>
      <c r="P140" s="302">
        <v>6</v>
      </c>
      <c r="Q140" s="290">
        <v>0</v>
      </c>
    </row>
    <row r="141" spans="2:17" x14ac:dyDescent="0.25">
      <c r="B141" s="286" t="s">
        <v>161</v>
      </c>
      <c r="C141" s="401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7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36"/>
      <c r="D142" s="287">
        <v>0</v>
      </c>
      <c r="E142" s="287">
        <v>0</v>
      </c>
      <c r="F142" s="287">
        <v>96</v>
      </c>
      <c r="G142" s="287">
        <v>0</v>
      </c>
      <c r="H142" s="287">
        <v>92005</v>
      </c>
      <c r="I142" s="287">
        <v>0</v>
      </c>
      <c r="J142" s="287">
        <v>45</v>
      </c>
      <c r="K142" s="287">
        <v>35</v>
      </c>
      <c r="L142" s="287">
        <v>36</v>
      </c>
      <c r="M142" s="287">
        <v>0</v>
      </c>
      <c r="N142" s="287">
        <v>0</v>
      </c>
      <c r="O142" s="297">
        <f t="shared" ref="O142" si="23">N142+L142</f>
        <v>36</v>
      </c>
      <c r="P142" s="287">
        <v>153</v>
      </c>
      <c r="Q142" s="287">
        <v>0</v>
      </c>
    </row>
    <row r="143" spans="2:17" x14ac:dyDescent="0.25">
      <c r="B143" s="402"/>
      <c r="C143" s="403"/>
      <c r="D143" s="288">
        <f>D138+D139+D140+D141+D142</f>
        <v>0</v>
      </c>
      <c r="E143" s="288">
        <f t="shared" ref="E143:Q143" si="24">E138+E139+E140+E141+E142</f>
        <v>0</v>
      </c>
      <c r="F143" s="288">
        <f t="shared" si="24"/>
        <v>305</v>
      </c>
      <c r="G143" s="288">
        <f t="shared" si="24"/>
        <v>4294972.5999999996</v>
      </c>
      <c r="H143" s="288">
        <f t="shared" si="24"/>
        <v>428662.1</v>
      </c>
      <c r="I143" s="288">
        <f t="shared" si="24"/>
        <v>133</v>
      </c>
      <c r="J143" s="288">
        <f t="shared" si="24"/>
        <v>251</v>
      </c>
      <c r="K143" s="288">
        <f t="shared" si="24"/>
        <v>92</v>
      </c>
      <c r="L143" s="288">
        <f t="shared" si="24"/>
        <v>90</v>
      </c>
      <c r="M143" s="288">
        <f t="shared" si="24"/>
        <v>32</v>
      </c>
      <c r="N143" s="288">
        <f t="shared" si="24"/>
        <v>33</v>
      </c>
      <c r="O143" s="288">
        <f t="shared" si="24"/>
        <v>123</v>
      </c>
      <c r="P143" s="288">
        <f t="shared" si="24"/>
        <v>252</v>
      </c>
      <c r="Q143" s="288">
        <f t="shared" si="24"/>
        <v>11</v>
      </c>
    </row>
    <row r="146" spans="2:17" ht="18.75" x14ac:dyDescent="0.3">
      <c r="B146" s="451" t="s">
        <v>363</v>
      </c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406" t="s">
        <v>5</v>
      </c>
      <c r="C148" s="406" t="s">
        <v>12</v>
      </c>
      <c r="D148" s="406" t="s">
        <v>6</v>
      </c>
      <c r="E148" s="406" t="s">
        <v>17</v>
      </c>
      <c r="F148" s="406" t="s">
        <v>15</v>
      </c>
      <c r="G148" s="406" t="s">
        <v>100</v>
      </c>
      <c r="H148" s="406" t="s">
        <v>14</v>
      </c>
      <c r="I148" s="406" t="s">
        <v>13</v>
      </c>
      <c r="J148" s="406" t="s">
        <v>8</v>
      </c>
      <c r="K148" s="398" t="s">
        <v>113</v>
      </c>
      <c r="L148" s="409"/>
      <c r="M148" s="409"/>
      <c r="N148" s="409"/>
      <c r="O148" s="399"/>
      <c r="P148" s="394" t="s">
        <v>16</v>
      </c>
      <c r="Q148" s="395"/>
    </row>
    <row r="149" spans="2:17" ht="30" x14ac:dyDescent="0.25">
      <c r="B149" s="407"/>
      <c r="C149" s="407"/>
      <c r="D149" s="407"/>
      <c r="E149" s="407"/>
      <c r="F149" s="407"/>
      <c r="G149" s="407"/>
      <c r="H149" s="407"/>
      <c r="I149" s="407"/>
      <c r="J149" s="407"/>
      <c r="K149" s="398" t="s">
        <v>1</v>
      </c>
      <c r="L149" s="399"/>
      <c r="M149" s="398" t="s">
        <v>2</v>
      </c>
      <c r="N149" s="399"/>
      <c r="O149" s="283" t="s">
        <v>10</v>
      </c>
      <c r="P149" s="396"/>
      <c r="Q149" s="397"/>
    </row>
    <row r="150" spans="2:17" x14ac:dyDescent="0.25">
      <c r="B150" s="408"/>
      <c r="C150" s="408"/>
      <c r="D150" s="408"/>
      <c r="E150" s="408"/>
      <c r="F150" s="408"/>
      <c r="G150" s="408"/>
      <c r="H150" s="408"/>
      <c r="I150" s="408"/>
      <c r="J150" s="408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286" t="s">
        <v>0</v>
      </c>
      <c r="C151" s="400">
        <v>42928</v>
      </c>
      <c r="D151" s="286">
        <v>0</v>
      </c>
      <c r="E151" s="286">
        <v>0</v>
      </c>
      <c r="F151" s="286">
        <v>153</v>
      </c>
      <c r="G151" s="286">
        <v>3029493.2</v>
      </c>
      <c r="H151" s="287">
        <v>198839.6</v>
      </c>
      <c r="I151" s="286">
        <v>82</v>
      </c>
      <c r="J151" s="286">
        <v>112</v>
      </c>
      <c r="K151" s="286">
        <v>31</v>
      </c>
      <c r="L151" s="286">
        <v>21</v>
      </c>
      <c r="M151" s="286">
        <v>31</v>
      </c>
      <c r="N151" s="286">
        <v>32</v>
      </c>
      <c r="O151" s="286">
        <v>53</v>
      </c>
      <c r="P151" s="243">
        <v>85</v>
      </c>
      <c r="Q151" s="243">
        <v>9</v>
      </c>
    </row>
    <row r="152" spans="2:17" x14ac:dyDescent="0.25">
      <c r="B152" s="285" t="s">
        <v>24</v>
      </c>
      <c r="C152" s="401"/>
      <c r="D152" s="299">
        <v>0</v>
      </c>
      <c r="E152" s="299">
        <v>0</v>
      </c>
      <c r="F152" s="299">
        <v>39</v>
      </c>
      <c r="G152" s="289">
        <v>1140410</v>
      </c>
      <c r="H152" s="289">
        <v>66650</v>
      </c>
      <c r="I152" s="299">
        <v>19</v>
      </c>
      <c r="J152" s="299">
        <v>79</v>
      </c>
      <c r="K152" s="299">
        <v>20</v>
      </c>
      <c r="L152" s="299">
        <v>13</v>
      </c>
      <c r="M152" s="299">
        <v>2</v>
      </c>
      <c r="N152" s="299">
        <v>2</v>
      </c>
      <c r="O152" s="297">
        <f t="shared" ref="O152:O153" si="25">N152+L152</f>
        <v>15</v>
      </c>
      <c r="P152" s="299">
        <v>0</v>
      </c>
      <c r="Q152" s="289">
        <v>0</v>
      </c>
    </row>
    <row r="153" spans="2:17" x14ac:dyDescent="0.25">
      <c r="B153" s="285" t="s">
        <v>25</v>
      </c>
      <c r="C153" s="401"/>
      <c r="D153" s="300">
        <v>0</v>
      </c>
      <c r="E153" s="300">
        <v>0</v>
      </c>
      <c r="F153" s="303">
        <v>36</v>
      </c>
      <c r="G153" s="304">
        <v>410398</v>
      </c>
      <c r="H153" s="304">
        <v>5936</v>
      </c>
      <c r="I153" s="303">
        <v>42</v>
      </c>
      <c r="J153" s="303">
        <v>25</v>
      </c>
      <c r="K153" s="303">
        <v>10</v>
      </c>
      <c r="L153" s="303">
        <v>11</v>
      </c>
      <c r="M153" s="300">
        <v>0</v>
      </c>
      <c r="N153" s="301">
        <v>0</v>
      </c>
      <c r="O153" s="297">
        <f t="shared" si="25"/>
        <v>11</v>
      </c>
      <c r="P153" s="302">
        <v>6</v>
      </c>
      <c r="Q153" s="290">
        <v>0</v>
      </c>
    </row>
    <row r="154" spans="2:17" x14ac:dyDescent="0.25">
      <c r="B154" s="286" t="s">
        <v>161</v>
      </c>
      <c r="C154" s="401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7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36"/>
      <c r="D155" s="287">
        <v>0</v>
      </c>
      <c r="E155" s="287">
        <v>0</v>
      </c>
      <c r="F155" s="287">
        <v>75</v>
      </c>
      <c r="G155" s="287">
        <v>0</v>
      </c>
      <c r="H155" s="287">
        <v>66309.5</v>
      </c>
      <c r="I155" s="287">
        <v>0</v>
      </c>
      <c r="J155" s="287">
        <v>38</v>
      </c>
      <c r="K155" s="287">
        <v>36</v>
      </c>
      <c r="L155" s="287">
        <v>39</v>
      </c>
      <c r="M155" s="287">
        <v>0</v>
      </c>
      <c r="N155" s="287">
        <v>0</v>
      </c>
      <c r="O155" s="297">
        <f t="shared" ref="O155" si="26">N155+L155</f>
        <v>39</v>
      </c>
      <c r="P155" s="287">
        <v>152</v>
      </c>
      <c r="Q155" s="287">
        <v>0</v>
      </c>
    </row>
    <row r="156" spans="2:17" x14ac:dyDescent="0.25">
      <c r="B156" s="402"/>
      <c r="C156" s="403"/>
      <c r="D156" s="288">
        <f>D151+D152+D153+D154+D155</f>
        <v>0</v>
      </c>
      <c r="E156" s="288">
        <f t="shared" ref="E156:Q156" si="27">E151+E152+E153+E154+E155</f>
        <v>0</v>
      </c>
      <c r="F156" s="288">
        <f t="shared" si="27"/>
        <v>303</v>
      </c>
      <c r="G156" s="288">
        <f t="shared" si="27"/>
        <v>4580301.2</v>
      </c>
      <c r="H156" s="288">
        <f t="shared" si="27"/>
        <v>337735.1</v>
      </c>
      <c r="I156" s="288">
        <f t="shared" si="27"/>
        <v>143</v>
      </c>
      <c r="J156" s="288">
        <f t="shared" si="27"/>
        <v>254</v>
      </c>
      <c r="K156" s="288">
        <f t="shared" si="27"/>
        <v>97</v>
      </c>
      <c r="L156" s="288">
        <f t="shared" si="27"/>
        <v>84</v>
      </c>
      <c r="M156" s="288">
        <f t="shared" si="27"/>
        <v>33</v>
      </c>
      <c r="N156" s="288">
        <f t="shared" si="27"/>
        <v>34</v>
      </c>
      <c r="O156" s="288">
        <f t="shared" si="27"/>
        <v>118</v>
      </c>
      <c r="P156" s="288">
        <f t="shared" si="27"/>
        <v>243</v>
      </c>
      <c r="Q156" s="288">
        <f t="shared" si="27"/>
        <v>9</v>
      </c>
    </row>
    <row r="159" spans="2:17" ht="18.75" x14ac:dyDescent="0.3">
      <c r="B159" s="451" t="s">
        <v>364</v>
      </c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ht="34.5" customHeight="1" x14ac:dyDescent="0.25">
      <c r="B161" s="406" t="s">
        <v>5</v>
      </c>
      <c r="C161" s="406" t="s">
        <v>12</v>
      </c>
      <c r="D161" s="406" t="s">
        <v>6</v>
      </c>
      <c r="E161" s="406" t="s">
        <v>17</v>
      </c>
      <c r="F161" s="406" t="s">
        <v>15</v>
      </c>
      <c r="G161" s="406" t="s">
        <v>100</v>
      </c>
      <c r="H161" s="406" t="s">
        <v>14</v>
      </c>
      <c r="I161" s="406" t="s">
        <v>13</v>
      </c>
      <c r="J161" s="406" t="s">
        <v>8</v>
      </c>
      <c r="K161" s="398" t="s">
        <v>113</v>
      </c>
      <c r="L161" s="409"/>
      <c r="M161" s="409"/>
      <c r="N161" s="409"/>
      <c r="O161" s="399"/>
      <c r="P161" s="394" t="s">
        <v>16</v>
      </c>
      <c r="Q161" s="395"/>
    </row>
    <row r="162" spans="2:17" ht="30" x14ac:dyDescent="0.25">
      <c r="B162" s="407"/>
      <c r="C162" s="407"/>
      <c r="D162" s="407"/>
      <c r="E162" s="407"/>
      <c r="F162" s="407"/>
      <c r="G162" s="407"/>
      <c r="H162" s="407"/>
      <c r="I162" s="407"/>
      <c r="J162" s="407"/>
      <c r="K162" s="398" t="s">
        <v>1</v>
      </c>
      <c r="L162" s="399"/>
      <c r="M162" s="398" t="s">
        <v>2</v>
      </c>
      <c r="N162" s="399"/>
      <c r="O162" s="283" t="s">
        <v>10</v>
      </c>
      <c r="P162" s="396"/>
      <c r="Q162" s="397"/>
    </row>
    <row r="163" spans="2:17" x14ac:dyDescent="0.25">
      <c r="B163" s="408"/>
      <c r="C163" s="408"/>
      <c r="D163" s="408"/>
      <c r="E163" s="408"/>
      <c r="F163" s="408"/>
      <c r="G163" s="408"/>
      <c r="H163" s="408"/>
      <c r="I163" s="408"/>
      <c r="J163" s="408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286" t="s">
        <v>0</v>
      </c>
      <c r="C164" s="400">
        <v>42929</v>
      </c>
      <c r="D164" s="286">
        <v>0</v>
      </c>
      <c r="E164" s="286">
        <v>0</v>
      </c>
      <c r="F164" s="286">
        <v>166</v>
      </c>
      <c r="G164" s="287">
        <v>2741400.6</v>
      </c>
      <c r="H164" s="287">
        <v>198011.8</v>
      </c>
      <c r="I164" s="286">
        <v>93</v>
      </c>
      <c r="J164" s="286">
        <v>51</v>
      </c>
      <c r="K164" s="286">
        <v>24</v>
      </c>
      <c r="L164" s="286">
        <v>14</v>
      </c>
      <c r="M164" s="286">
        <v>37</v>
      </c>
      <c r="N164" s="286">
        <v>37</v>
      </c>
      <c r="O164" s="286">
        <v>51</v>
      </c>
      <c r="P164" s="243">
        <v>69</v>
      </c>
      <c r="Q164" s="243">
        <v>9</v>
      </c>
    </row>
    <row r="165" spans="2:17" x14ac:dyDescent="0.25">
      <c r="B165" s="285" t="s">
        <v>24</v>
      </c>
      <c r="C165" s="401"/>
      <c r="D165" s="299">
        <v>0</v>
      </c>
      <c r="E165" s="299">
        <v>0</v>
      </c>
      <c r="F165" s="299">
        <v>36</v>
      </c>
      <c r="G165" s="289">
        <v>823170</v>
      </c>
      <c r="H165" s="289">
        <v>90110</v>
      </c>
      <c r="I165" s="299">
        <v>20</v>
      </c>
      <c r="J165" s="299">
        <v>83</v>
      </c>
      <c r="K165" s="299">
        <v>16</v>
      </c>
      <c r="L165" s="299">
        <v>16</v>
      </c>
      <c r="M165" s="299">
        <v>3</v>
      </c>
      <c r="N165" s="299">
        <v>2</v>
      </c>
      <c r="O165" s="297">
        <f t="shared" ref="O165:O166" si="28">N165+L165</f>
        <v>18</v>
      </c>
      <c r="P165" s="299">
        <v>15</v>
      </c>
      <c r="Q165" s="289">
        <v>0</v>
      </c>
    </row>
    <row r="166" spans="2:17" x14ac:dyDescent="0.25">
      <c r="B166" s="285" t="s">
        <v>25</v>
      </c>
      <c r="C166" s="401"/>
      <c r="D166" s="300">
        <v>0</v>
      </c>
      <c r="E166" s="300">
        <v>0</v>
      </c>
      <c r="F166" s="303">
        <v>71</v>
      </c>
      <c r="G166" s="304">
        <v>412737</v>
      </c>
      <c r="H166" s="304">
        <v>4260</v>
      </c>
      <c r="I166" s="303">
        <v>42</v>
      </c>
      <c r="J166" s="303">
        <v>20</v>
      </c>
      <c r="K166" s="303">
        <v>10</v>
      </c>
      <c r="L166" s="303">
        <v>10</v>
      </c>
      <c r="M166" s="300">
        <v>0</v>
      </c>
      <c r="N166" s="301">
        <v>0</v>
      </c>
      <c r="O166" s="297">
        <f t="shared" si="28"/>
        <v>10</v>
      </c>
      <c r="P166" s="302">
        <v>6</v>
      </c>
      <c r="Q166" s="290">
        <v>0</v>
      </c>
    </row>
    <row r="167" spans="2:17" x14ac:dyDescent="0.25">
      <c r="B167" s="286" t="s">
        <v>161</v>
      </c>
      <c r="C167" s="401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7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36"/>
      <c r="D168" s="287">
        <v>0</v>
      </c>
      <c r="E168" s="287">
        <v>0</v>
      </c>
      <c r="F168" s="287">
        <v>165</v>
      </c>
      <c r="G168" s="287">
        <v>0</v>
      </c>
      <c r="H168" s="287">
        <v>106594</v>
      </c>
      <c r="I168" s="287">
        <v>0</v>
      </c>
      <c r="J168" s="287">
        <v>50</v>
      </c>
      <c r="K168" s="287">
        <v>39</v>
      </c>
      <c r="L168" s="287">
        <v>40</v>
      </c>
      <c r="M168" s="287">
        <v>0</v>
      </c>
      <c r="N168" s="287">
        <v>0</v>
      </c>
      <c r="O168" s="297">
        <f t="shared" ref="O168" si="29">N168+L168</f>
        <v>40</v>
      </c>
      <c r="P168" s="287">
        <v>156</v>
      </c>
      <c r="Q168" s="287">
        <v>0</v>
      </c>
    </row>
    <row r="169" spans="2:17" x14ac:dyDescent="0.25">
      <c r="B169" s="402"/>
      <c r="C169" s="403"/>
      <c r="D169" s="288">
        <f>D164+D165+D166+D167+D168</f>
        <v>0</v>
      </c>
      <c r="E169" s="288">
        <f t="shared" ref="E169:Q169" si="30">E164+E165+E166+E167+E168</f>
        <v>0</v>
      </c>
      <c r="F169" s="288">
        <f t="shared" si="30"/>
        <v>438</v>
      </c>
      <c r="G169" s="288">
        <f t="shared" si="30"/>
        <v>3977307.6</v>
      </c>
      <c r="H169" s="288">
        <f t="shared" si="30"/>
        <v>398975.8</v>
      </c>
      <c r="I169" s="288">
        <f t="shared" si="30"/>
        <v>155</v>
      </c>
      <c r="J169" s="288">
        <f t="shared" si="30"/>
        <v>204</v>
      </c>
      <c r="K169" s="288">
        <f t="shared" si="30"/>
        <v>89</v>
      </c>
      <c r="L169" s="288">
        <f t="shared" si="30"/>
        <v>80</v>
      </c>
      <c r="M169" s="288">
        <f t="shared" si="30"/>
        <v>40</v>
      </c>
      <c r="N169" s="288">
        <f t="shared" si="30"/>
        <v>39</v>
      </c>
      <c r="O169" s="288">
        <f t="shared" si="30"/>
        <v>119</v>
      </c>
      <c r="P169" s="288">
        <f t="shared" si="30"/>
        <v>246</v>
      </c>
      <c r="Q169" s="288">
        <f t="shared" si="30"/>
        <v>9</v>
      </c>
    </row>
    <row r="172" spans="2:17" ht="18.75" x14ac:dyDescent="0.3">
      <c r="B172" s="451" t="s">
        <v>365</v>
      </c>
      <c r="C172" s="451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406" t="s">
        <v>5</v>
      </c>
      <c r="C174" s="406" t="s">
        <v>12</v>
      </c>
      <c r="D174" s="406" t="s">
        <v>6</v>
      </c>
      <c r="E174" s="406" t="s">
        <v>17</v>
      </c>
      <c r="F174" s="406" t="s">
        <v>15</v>
      </c>
      <c r="G174" s="406" t="s">
        <v>100</v>
      </c>
      <c r="H174" s="406" t="s">
        <v>14</v>
      </c>
      <c r="I174" s="406" t="s">
        <v>13</v>
      </c>
      <c r="J174" s="406" t="s">
        <v>8</v>
      </c>
      <c r="K174" s="398" t="s">
        <v>113</v>
      </c>
      <c r="L174" s="409"/>
      <c r="M174" s="409"/>
      <c r="N174" s="409"/>
      <c r="O174" s="399"/>
      <c r="P174" s="394" t="s">
        <v>16</v>
      </c>
      <c r="Q174" s="395"/>
    </row>
    <row r="175" spans="2:17" ht="30" x14ac:dyDescent="0.25">
      <c r="B175" s="407"/>
      <c r="C175" s="407"/>
      <c r="D175" s="407"/>
      <c r="E175" s="407"/>
      <c r="F175" s="407"/>
      <c r="G175" s="407"/>
      <c r="H175" s="407"/>
      <c r="I175" s="407"/>
      <c r="J175" s="407"/>
      <c r="K175" s="398" t="s">
        <v>1</v>
      </c>
      <c r="L175" s="399"/>
      <c r="M175" s="398" t="s">
        <v>2</v>
      </c>
      <c r="N175" s="399"/>
      <c r="O175" s="283" t="s">
        <v>10</v>
      </c>
      <c r="P175" s="396"/>
      <c r="Q175" s="397"/>
    </row>
    <row r="176" spans="2:17" x14ac:dyDescent="0.25">
      <c r="B176" s="408"/>
      <c r="C176" s="408"/>
      <c r="D176" s="408"/>
      <c r="E176" s="408"/>
      <c r="F176" s="408"/>
      <c r="G176" s="408"/>
      <c r="H176" s="408"/>
      <c r="I176" s="408"/>
      <c r="J176" s="408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286" t="s">
        <v>0</v>
      </c>
      <c r="C177" s="400">
        <v>42930</v>
      </c>
      <c r="D177" s="286">
        <v>0</v>
      </c>
      <c r="E177" s="286">
        <v>0</v>
      </c>
      <c r="F177" s="286">
        <v>84</v>
      </c>
      <c r="G177" s="287">
        <v>1608953.6</v>
      </c>
      <c r="H177" s="287">
        <v>68056.399999999994</v>
      </c>
      <c r="I177" s="286">
        <v>78</v>
      </c>
      <c r="J177" s="286">
        <v>42</v>
      </c>
      <c r="K177" s="286">
        <v>23</v>
      </c>
      <c r="L177" s="286">
        <v>20</v>
      </c>
      <c r="M177" s="286">
        <v>19</v>
      </c>
      <c r="N177" s="286">
        <v>20</v>
      </c>
      <c r="O177" s="286">
        <v>40</v>
      </c>
      <c r="P177" s="243">
        <v>66</v>
      </c>
      <c r="Q177" s="243">
        <v>6</v>
      </c>
    </row>
    <row r="178" spans="2:17" x14ac:dyDescent="0.25">
      <c r="B178" s="285" t="s">
        <v>24</v>
      </c>
      <c r="C178" s="401"/>
      <c r="D178" s="299">
        <v>0</v>
      </c>
      <c r="E178" s="299">
        <v>0</v>
      </c>
      <c r="F178" s="299">
        <v>36</v>
      </c>
      <c r="G178" s="289">
        <v>846030</v>
      </c>
      <c r="H178" s="289">
        <v>23860</v>
      </c>
      <c r="I178" s="299">
        <v>60</v>
      </c>
      <c r="J178" s="299">
        <v>107</v>
      </c>
      <c r="K178" s="299">
        <v>18</v>
      </c>
      <c r="L178" s="299">
        <v>18</v>
      </c>
      <c r="M178" s="299">
        <v>0</v>
      </c>
      <c r="N178" s="299">
        <v>0</v>
      </c>
      <c r="O178" s="286">
        <v>18</v>
      </c>
      <c r="P178" s="299">
        <v>15</v>
      </c>
      <c r="Q178" s="289">
        <v>0</v>
      </c>
    </row>
    <row r="179" spans="2:17" x14ac:dyDescent="0.25">
      <c r="B179" s="285" t="s">
        <v>25</v>
      </c>
      <c r="C179" s="401"/>
      <c r="D179" s="300">
        <v>0</v>
      </c>
      <c r="E179" s="300">
        <v>0</v>
      </c>
      <c r="F179" s="303">
        <v>36</v>
      </c>
      <c r="G179" s="304">
        <v>400465</v>
      </c>
      <c r="H179" s="304">
        <v>3938</v>
      </c>
      <c r="I179" s="303">
        <v>38</v>
      </c>
      <c r="J179" s="303">
        <v>24</v>
      </c>
      <c r="K179" s="303">
        <v>12</v>
      </c>
      <c r="L179" s="303">
        <v>10</v>
      </c>
      <c r="M179" s="300">
        <v>0</v>
      </c>
      <c r="N179" s="301">
        <v>0</v>
      </c>
      <c r="O179" s="286">
        <f t="shared" ref="O179:O181" si="31">N179+L179</f>
        <v>10</v>
      </c>
      <c r="P179" s="302">
        <v>6</v>
      </c>
      <c r="Q179" s="290">
        <v>0</v>
      </c>
    </row>
    <row r="180" spans="2:17" x14ac:dyDescent="0.25">
      <c r="B180" s="286" t="s">
        <v>161</v>
      </c>
      <c r="C180" s="401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86">
        <f t="shared" si="31"/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36"/>
      <c r="D181" s="287">
        <v>0</v>
      </c>
      <c r="E181" s="287">
        <v>0</v>
      </c>
      <c r="F181" s="287">
        <v>87</v>
      </c>
      <c r="G181" s="287">
        <v>0</v>
      </c>
      <c r="H181" s="287">
        <v>156031</v>
      </c>
      <c r="I181" s="287">
        <v>0</v>
      </c>
      <c r="J181" s="287">
        <v>53</v>
      </c>
      <c r="K181" s="287">
        <v>40</v>
      </c>
      <c r="L181" s="287">
        <v>37</v>
      </c>
      <c r="M181" s="287">
        <v>0</v>
      </c>
      <c r="N181" s="287">
        <v>0</v>
      </c>
      <c r="O181" s="286">
        <f t="shared" si="31"/>
        <v>37</v>
      </c>
      <c r="P181" s="287">
        <v>160</v>
      </c>
      <c r="Q181" s="287">
        <v>0</v>
      </c>
    </row>
    <row r="182" spans="2:17" x14ac:dyDescent="0.25">
      <c r="B182" s="402"/>
      <c r="C182" s="403"/>
      <c r="D182" s="288">
        <f>D177+D178+D179+D180+D181</f>
        <v>0</v>
      </c>
      <c r="E182" s="288">
        <f t="shared" ref="E182:Q182" si="32">E177+E178+E179+E180+E181</f>
        <v>0</v>
      </c>
      <c r="F182" s="288">
        <f t="shared" si="32"/>
        <v>243</v>
      </c>
      <c r="G182" s="288">
        <f t="shared" si="32"/>
        <v>2855448.6</v>
      </c>
      <c r="H182" s="288">
        <f t="shared" si="32"/>
        <v>251885.4</v>
      </c>
      <c r="I182" s="288">
        <f t="shared" si="32"/>
        <v>176</v>
      </c>
      <c r="J182" s="288">
        <f t="shared" si="32"/>
        <v>226</v>
      </c>
      <c r="K182" s="288">
        <f t="shared" si="32"/>
        <v>93</v>
      </c>
      <c r="L182" s="288">
        <f t="shared" si="32"/>
        <v>85</v>
      </c>
      <c r="M182" s="288">
        <f t="shared" si="32"/>
        <v>19</v>
      </c>
      <c r="N182" s="288">
        <f t="shared" si="32"/>
        <v>20</v>
      </c>
      <c r="O182" s="288">
        <f t="shared" si="32"/>
        <v>105</v>
      </c>
      <c r="P182" s="288">
        <f t="shared" si="32"/>
        <v>247</v>
      </c>
      <c r="Q182" s="288">
        <f t="shared" si="32"/>
        <v>6</v>
      </c>
    </row>
    <row r="185" spans="2:17" ht="18.75" x14ac:dyDescent="0.3">
      <c r="B185" s="451" t="s">
        <v>366</v>
      </c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406" t="s">
        <v>5</v>
      </c>
      <c r="C187" s="406" t="s">
        <v>12</v>
      </c>
      <c r="D187" s="406" t="s">
        <v>6</v>
      </c>
      <c r="E187" s="406" t="s">
        <v>17</v>
      </c>
      <c r="F187" s="406" t="s">
        <v>15</v>
      </c>
      <c r="G187" s="406" t="s">
        <v>100</v>
      </c>
      <c r="H187" s="406" t="s">
        <v>14</v>
      </c>
      <c r="I187" s="406" t="s">
        <v>13</v>
      </c>
      <c r="J187" s="406" t="s">
        <v>8</v>
      </c>
      <c r="K187" s="398" t="s">
        <v>113</v>
      </c>
      <c r="L187" s="409"/>
      <c r="M187" s="409"/>
      <c r="N187" s="409"/>
      <c r="O187" s="399"/>
      <c r="P187" s="394" t="s">
        <v>16</v>
      </c>
      <c r="Q187" s="395"/>
    </row>
    <row r="188" spans="2:17" ht="30" x14ac:dyDescent="0.25">
      <c r="B188" s="407"/>
      <c r="C188" s="407"/>
      <c r="D188" s="407"/>
      <c r="E188" s="407"/>
      <c r="F188" s="407"/>
      <c r="G188" s="407"/>
      <c r="H188" s="407"/>
      <c r="I188" s="407"/>
      <c r="J188" s="407"/>
      <c r="K188" s="398" t="s">
        <v>1</v>
      </c>
      <c r="L188" s="399"/>
      <c r="M188" s="398" t="s">
        <v>2</v>
      </c>
      <c r="N188" s="399"/>
      <c r="O188" s="283" t="s">
        <v>10</v>
      </c>
      <c r="P188" s="396"/>
      <c r="Q188" s="397"/>
    </row>
    <row r="189" spans="2:17" x14ac:dyDescent="0.25">
      <c r="B189" s="408"/>
      <c r="C189" s="408"/>
      <c r="D189" s="408"/>
      <c r="E189" s="408"/>
      <c r="F189" s="408"/>
      <c r="G189" s="408"/>
      <c r="H189" s="408"/>
      <c r="I189" s="408"/>
      <c r="J189" s="408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286" t="s">
        <v>0</v>
      </c>
      <c r="C190" s="400">
        <v>42931</v>
      </c>
      <c r="D190" s="286">
        <v>0</v>
      </c>
      <c r="E190" s="286">
        <v>0</v>
      </c>
      <c r="F190" s="286">
        <v>54</v>
      </c>
      <c r="G190" s="287">
        <v>1442707.2</v>
      </c>
      <c r="H190" s="287">
        <v>22455</v>
      </c>
      <c r="I190" s="286">
        <v>54</v>
      </c>
      <c r="J190" s="286">
        <v>33</v>
      </c>
      <c r="K190" s="286">
        <v>21</v>
      </c>
      <c r="L190" s="286">
        <v>11</v>
      </c>
      <c r="M190" s="286">
        <v>16</v>
      </c>
      <c r="N190" s="286">
        <v>15</v>
      </c>
      <c r="O190" s="286">
        <v>26</v>
      </c>
      <c r="P190" s="243">
        <v>33</v>
      </c>
      <c r="Q190" s="243">
        <v>5</v>
      </c>
    </row>
    <row r="191" spans="2:17" x14ac:dyDescent="0.25">
      <c r="B191" s="285" t="s">
        <v>24</v>
      </c>
      <c r="C191" s="401"/>
      <c r="D191" s="299">
        <v>0</v>
      </c>
      <c r="E191" s="299">
        <v>0</v>
      </c>
      <c r="F191" s="299">
        <v>18</v>
      </c>
      <c r="G191" s="289">
        <v>615870</v>
      </c>
      <c r="H191" s="289">
        <v>25470</v>
      </c>
      <c r="I191" s="299">
        <v>80</v>
      </c>
      <c r="J191" s="299">
        <v>44</v>
      </c>
      <c r="K191" s="299">
        <v>7</v>
      </c>
      <c r="L191" s="299">
        <v>7</v>
      </c>
      <c r="M191" s="299">
        <v>2</v>
      </c>
      <c r="N191" s="299">
        <v>2</v>
      </c>
      <c r="O191" s="286">
        <f t="shared" ref="O191:O194" si="33">N191+L191</f>
        <v>9</v>
      </c>
      <c r="P191" s="299">
        <v>12</v>
      </c>
      <c r="Q191" s="289">
        <v>0</v>
      </c>
    </row>
    <row r="192" spans="2:17" x14ac:dyDescent="0.25">
      <c r="B192" s="285" t="s">
        <v>25</v>
      </c>
      <c r="C192" s="401"/>
      <c r="D192" s="300">
        <v>0</v>
      </c>
      <c r="E192" s="300">
        <v>0</v>
      </c>
      <c r="F192" s="303">
        <v>0</v>
      </c>
      <c r="G192" s="304">
        <v>212322</v>
      </c>
      <c r="H192" s="304">
        <v>0</v>
      </c>
      <c r="I192" s="303">
        <v>0</v>
      </c>
      <c r="J192" s="303">
        <v>25</v>
      </c>
      <c r="K192" s="303">
        <v>1</v>
      </c>
      <c r="L192" s="303">
        <v>1</v>
      </c>
      <c r="M192" s="300">
        <v>0</v>
      </c>
      <c r="N192" s="301">
        <v>0</v>
      </c>
      <c r="O192" s="286">
        <f t="shared" si="33"/>
        <v>1</v>
      </c>
      <c r="P192" s="302">
        <v>0</v>
      </c>
      <c r="Q192" s="290">
        <v>0</v>
      </c>
    </row>
    <row r="193" spans="2:17" x14ac:dyDescent="0.25">
      <c r="B193" s="286" t="s">
        <v>161</v>
      </c>
      <c r="C193" s="401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86">
        <v>0</v>
      </c>
      <c r="P193" s="295">
        <v>0</v>
      </c>
      <c r="Q193" s="295">
        <v>0</v>
      </c>
    </row>
    <row r="194" spans="2:17" x14ac:dyDescent="0.25">
      <c r="B194" s="285" t="s">
        <v>85</v>
      </c>
      <c r="C194" s="436"/>
      <c r="D194" s="287">
        <v>0</v>
      </c>
      <c r="E194" s="287">
        <v>0</v>
      </c>
      <c r="F194" s="287">
        <v>12</v>
      </c>
      <c r="G194" s="287">
        <v>0</v>
      </c>
      <c r="H194" s="287">
        <v>24003</v>
      </c>
      <c r="I194" s="287">
        <v>0</v>
      </c>
      <c r="J194" s="287">
        <v>11</v>
      </c>
      <c r="K194" s="287">
        <v>14</v>
      </c>
      <c r="L194" s="287">
        <v>13</v>
      </c>
      <c r="M194" s="287">
        <v>0</v>
      </c>
      <c r="N194" s="287">
        <v>0</v>
      </c>
      <c r="O194" s="286">
        <f t="shared" si="33"/>
        <v>13</v>
      </c>
      <c r="P194" s="287">
        <v>51</v>
      </c>
      <c r="Q194" s="287">
        <v>0</v>
      </c>
    </row>
    <row r="195" spans="2:17" x14ac:dyDescent="0.25">
      <c r="B195" s="402"/>
      <c r="C195" s="403"/>
      <c r="D195" s="288">
        <f>D190+D191+D192+D193+D194</f>
        <v>0</v>
      </c>
      <c r="E195" s="288">
        <f t="shared" ref="E195:Q195" si="34">E190+E191+E192+E193+E194</f>
        <v>0</v>
      </c>
      <c r="F195" s="288">
        <f t="shared" si="34"/>
        <v>84</v>
      </c>
      <c r="G195" s="288">
        <f t="shared" si="34"/>
        <v>2270899.2000000002</v>
      </c>
      <c r="H195" s="288">
        <f t="shared" si="34"/>
        <v>71928</v>
      </c>
      <c r="I195" s="288">
        <f t="shared" si="34"/>
        <v>134</v>
      </c>
      <c r="J195" s="288">
        <f t="shared" si="34"/>
        <v>113</v>
      </c>
      <c r="K195" s="288">
        <f t="shared" si="34"/>
        <v>43</v>
      </c>
      <c r="L195" s="288">
        <f t="shared" si="34"/>
        <v>32</v>
      </c>
      <c r="M195" s="288">
        <f t="shared" si="34"/>
        <v>18</v>
      </c>
      <c r="N195" s="288">
        <f t="shared" si="34"/>
        <v>17</v>
      </c>
      <c r="O195" s="288">
        <f t="shared" si="34"/>
        <v>49</v>
      </c>
      <c r="P195" s="288">
        <f t="shared" si="34"/>
        <v>96</v>
      </c>
      <c r="Q195" s="288">
        <f t="shared" si="34"/>
        <v>5</v>
      </c>
    </row>
    <row r="198" spans="2:17" ht="18.75" x14ac:dyDescent="0.3">
      <c r="B198" s="451" t="s">
        <v>367</v>
      </c>
      <c r="C198" s="451"/>
      <c r="D198" s="451"/>
      <c r="E198" s="451"/>
      <c r="F198" s="451"/>
      <c r="G198" s="451"/>
      <c r="H198" s="451"/>
      <c r="I198" s="451"/>
      <c r="J198" s="451"/>
      <c r="K198" s="451"/>
      <c r="L198" s="451"/>
      <c r="M198" s="451"/>
      <c r="N198" s="282"/>
      <c r="O198" s="282"/>
      <c r="P198" s="282"/>
      <c r="Q198" s="282"/>
    </row>
    <row r="199" spans="2:17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7" x14ac:dyDescent="0.25">
      <c r="B200" s="406" t="s">
        <v>5</v>
      </c>
      <c r="C200" s="406" t="s">
        <v>12</v>
      </c>
      <c r="D200" s="406" t="s">
        <v>6</v>
      </c>
      <c r="E200" s="406" t="s">
        <v>17</v>
      </c>
      <c r="F200" s="406" t="s">
        <v>15</v>
      </c>
      <c r="G200" s="406" t="s">
        <v>100</v>
      </c>
      <c r="H200" s="406" t="s">
        <v>14</v>
      </c>
      <c r="I200" s="406" t="s">
        <v>13</v>
      </c>
      <c r="J200" s="406" t="s">
        <v>8</v>
      </c>
      <c r="K200" s="398" t="s">
        <v>113</v>
      </c>
      <c r="L200" s="409"/>
      <c r="M200" s="409"/>
      <c r="N200" s="409"/>
      <c r="O200" s="399"/>
      <c r="P200" s="394" t="s">
        <v>16</v>
      </c>
      <c r="Q200" s="395"/>
    </row>
    <row r="201" spans="2:17" ht="30" x14ac:dyDescent="0.25">
      <c r="B201" s="407"/>
      <c r="C201" s="407"/>
      <c r="D201" s="407"/>
      <c r="E201" s="407"/>
      <c r="F201" s="407"/>
      <c r="G201" s="407"/>
      <c r="H201" s="407"/>
      <c r="I201" s="407"/>
      <c r="J201" s="407"/>
      <c r="K201" s="398" t="s">
        <v>1</v>
      </c>
      <c r="L201" s="399"/>
      <c r="M201" s="398" t="s">
        <v>2</v>
      </c>
      <c r="N201" s="399"/>
      <c r="O201" s="283" t="s">
        <v>10</v>
      </c>
      <c r="P201" s="396"/>
      <c r="Q201" s="397"/>
    </row>
    <row r="202" spans="2:17" x14ac:dyDescent="0.25">
      <c r="B202" s="408"/>
      <c r="C202" s="408"/>
      <c r="D202" s="408"/>
      <c r="E202" s="408"/>
      <c r="F202" s="408"/>
      <c r="G202" s="408"/>
      <c r="H202" s="408"/>
      <c r="I202" s="408"/>
      <c r="J202" s="408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286" t="s">
        <v>0</v>
      </c>
      <c r="C203" s="400">
        <v>42932</v>
      </c>
      <c r="D203" s="286">
        <v>0</v>
      </c>
      <c r="E203" s="286">
        <v>0</v>
      </c>
      <c r="F203" s="286">
        <v>111</v>
      </c>
      <c r="G203" s="287">
        <v>2077755</v>
      </c>
      <c r="H203" s="287">
        <v>41496</v>
      </c>
      <c r="I203" s="286">
        <v>97</v>
      </c>
      <c r="J203" s="286">
        <v>38</v>
      </c>
      <c r="K203" s="286">
        <v>13</v>
      </c>
      <c r="L203" s="286">
        <v>12</v>
      </c>
      <c r="M203" s="286">
        <v>27</v>
      </c>
      <c r="N203" s="286">
        <v>24</v>
      </c>
      <c r="O203" s="286">
        <v>36</v>
      </c>
      <c r="P203" s="243">
        <v>21</v>
      </c>
      <c r="Q203" s="243">
        <v>7</v>
      </c>
    </row>
    <row r="204" spans="2:17" x14ac:dyDescent="0.25">
      <c r="B204" s="285" t="s">
        <v>24</v>
      </c>
      <c r="C204" s="401"/>
      <c r="D204" s="299">
        <v>0</v>
      </c>
      <c r="E204" s="299">
        <v>0</v>
      </c>
      <c r="F204" s="299">
        <v>36</v>
      </c>
      <c r="G204" s="289">
        <v>846030</v>
      </c>
      <c r="H204" s="289">
        <v>23860</v>
      </c>
      <c r="I204" s="299">
        <v>60</v>
      </c>
      <c r="J204" s="299">
        <v>105</v>
      </c>
      <c r="K204" s="299">
        <v>18</v>
      </c>
      <c r="L204" s="299">
        <v>18</v>
      </c>
      <c r="M204" s="299">
        <v>0</v>
      </c>
      <c r="N204" s="299">
        <v>0</v>
      </c>
      <c r="O204" s="286">
        <f t="shared" ref="O204:O207" si="35">N204+L204</f>
        <v>18</v>
      </c>
      <c r="P204" s="299">
        <v>15</v>
      </c>
      <c r="Q204" s="289">
        <v>0</v>
      </c>
    </row>
    <row r="205" spans="2:17" x14ac:dyDescent="0.25">
      <c r="B205" s="285" t="s">
        <v>25</v>
      </c>
      <c r="C205" s="401"/>
      <c r="D205" s="300">
        <v>0</v>
      </c>
      <c r="E205" s="300">
        <v>0</v>
      </c>
      <c r="F205" s="303">
        <v>0</v>
      </c>
      <c r="G205" s="304">
        <v>212395</v>
      </c>
      <c r="H205" s="304">
        <v>0</v>
      </c>
      <c r="I205" s="303">
        <v>0</v>
      </c>
      <c r="J205" s="303">
        <v>16</v>
      </c>
      <c r="K205" s="303">
        <v>1</v>
      </c>
      <c r="L205" s="303">
        <v>1</v>
      </c>
      <c r="M205" s="300">
        <v>0</v>
      </c>
      <c r="N205" s="301">
        <v>0</v>
      </c>
      <c r="O205" s="286">
        <f t="shared" si="35"/>
        <v>1</v>
      </c>
      <c r="P205" s="302">
        <v>0</v>
      </c>
      <c r="Q205" s="290">
        <v>0</v>
      </c>
    </row>
    <row r="206" spans="2:17" x14ac:dyDescent="0.25">
      <c r="B206" s="286" t="s">
        <v>161</v>
      </c>
      <c r="C206" s="401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86">
        <f t="shared" si="35"/>
        <v>0</v>
      </c>
      <c r="P206" s="295">
        <v>0</v>
      </c>
      <c r="Q206" s="295">
        <v>0</v>
      </c>
    </row>
    <row r="207" spans="2:17" x14ac:dyDescent="0.25">
      <c r="B207" s="285" t="s">
        <v>85</v>
      </c>
      <c r="C207" s="436"/>
      <c r="D207" s="287">
        <v>0</v>
      </c>
      <c r="E207" s="287">
        <v>0</v>
      </c>
      <c r="F207" s="287">
        <v>6</v>
      </c>
      <c r="G207" s="287">
        <v>0</v>
      </c>
      <c r="H207" s="287">
        <v>5748</v>
      </c>
      <c r="I207" s="287">
        <v>0</v>
      </c>
      <c r="J207" s="287">
        <v>4</v>
      </c>
      <c r="K207" s="287">
        <v>4</v>
      </c>
      <c r="L207" s="287">
        <v>3</v>
      </c>
      <c r="M207" s="287">
        <v>0</v>
      </c>
      <c r="N207" s="287">
        <v>0</v>
      </c>
      <c r="O207" s="286">
        <f t="shared" si="35"/>
        <v>3</v>
      </c>
      <c r="P207" s="287">
        <v>8</v>
      </c>
      <c r="Q207" s="287">
        <v>0</v>
      </c>
    </row>
    <row r="208" spans="2:17" x14ac:dyDescent="0.25">
      <c r="B208" s="402"/>
      <c r="C208" s="403"/>
      <c r="D208" s="288">
        <f>D203+D204+D205+D206+D207</f>
        <v>0</v>
      </c>
      <c r="E208" s="288">
        <f t="shared" ref="E208:Q208" si="36">E203+E204+E205+E206+E207</f>
        <v>0</v>
      </c>
      <c r="F208" s="288">
        <f t="shared" si="36"/>
        <v>153</v>
      </c>
      <c r="G208" s="288">
        <f t="shared" si="36"/>
        <v>3136180</v>
      </c>
      <c r="H208" s="288">
        <f t="shared" si="36"/>
        <v>71104</v>
      </c>
      <c r="I208" s="288">
        <f t="shared" si="36"/>
        <v>157</v>
      </c>
      <c r="J208" s="288">
        <f t="shared" si="36"/>
        <v>163</v>
      </c>
      <c r="K208" s="288">
        <f t="shared" si="36"/>
        <v>36</v>
      </c>
      <c r="L208" s="288">
        <f t="shared" si="36"/>
        <v>34</v>
      </c>
      <c r="M208" s="288">
        <f t="shared" si="36"/>
        <v>27</v>
      </c>
      <c r="N208" s="288">
        <f t="shared" si="36"/>
        <v>24</v>
      </c>
      <c r="O208" s="288">
        <f t="shared" si="36"/>
        <v>58</v>
      </c>
      <c r="P208" s="288">
        <f t="shared" si="36"/>
        <v>44</v>
      </c>
      <c r="Q208" s="288">
        <f t="shared" si="36"/>
        <v>7</v>
      </c>
    </row>
    <row r="211" spans="2:17" ht="18.75" x14ac:dyDescent="0.3">
      <c r="B211" s="451" t="s">
        <v>368</v>
      </c>
      <c r="C211" s="451"/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406" t="s">
        <v>5</v>
      </c>
      <c r="C213" s="406" t="s">
        <v>12</v>
      </c>
      <c r="D213" s="406" t="s">
        <v>6</v>
      </c>
      <c r="E213" s="406" t="s">
        <v>17</v>
      </c>
      <c r="F213" s="406" t="s">
        <v>15</v>
      </c>
      <c r="G213" s="406" t="s">
        <v>100</v>
      </c>
      <c r="H213" s="406" t="s">
        <v>14</v>
      </c>
      <c r="I213" s="406" t="s">
        <v>13</v>
      </c>
      <c r="J213" s="406" t="s">
        <v>8</v>
      </c>
      <c r="K213" s="398" t="s">
        <v>113</v>
      </c>
      <c r="L213" s="409"/>
      <c r="M213" s="409"/>
      <c r="N213" s="409"/>
      <c r="O213" s="399"/>
      <c r="P213" s="394" t="s">
        <v>16</v>
      </c>
      <c r="Q213" s="395"/>
    </row>
    <row r="214" spans="2:17" ht="30" x14ac:dyDescent="0.25">
      <c r="B214" s="407"/>
      <c r="C214" s="407"/>
      <c r="D214" s="407"/>
      <c r="E214" s="407"/>
      <c r="F214" s="407"/>
      <c r="G214" s="407"/>
      <c r="H214" s="407"/>
      <c r="I214" s="407"/>
      <c r="J214" s="407"/>
      <c r="K214" s="398" t="s">
        <v>1</v>
      </c>
      <c r="L214" s="399"/>
      <c r="M214" s="398" t="s">
        <v>2</v>
      </c>
      <c r="N214" s="399"/>
      <c r="O214" s="283" t="s">
        <v>10</v>
      </c>
      <c r="P214" s="396"/>
      <c r="Q214" s="397"/>
    </row>
    <row r="215" spans="2:17" x14ac:dyDescent="0.25">
      <c r="B215" s="408"/>
      <c r="C215" s="408"/>
      <c r="D215" s="408"/>
      <c r="E215" s="408"/>
      <c r="F215" s="408"/>
      <c r="G215" s="408"/>
      <c r="H215" s="408"/>
      <c r="I215" s="408"/>
      <c r="J215" s="408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286" t="s">
        <v>0</v>
      </c>
      <c r="C216" s="400">
        <v>42933</v>
      </c>
      <c r="D216" s="286">
        <v>0</v>
      </c>
      <c r="E216" s="286">
        <v>0</v>
      </c>
      <c r="F216" s="286">
        <v>138</v>
      </c>
      <c r="G216" s="287">
        <v>2298140.7000000002</v>
      </c>
      <c r="H216" s="287">
        <v>121567.2</v>
      </c>
      <c r="I216" s="286">
        <v>88</v>
      </c>
      <c r="J216" s="286">
        <v>61</v>
      </c>
      <c r="K216" s="286">
        <v>24</v>
      </c>
      <c r="L216" s="286">
        <v>18</v>
      </c>
      <c r="M216" s="286">
        <v>28</v>
      </c>
      <c r="N216" s="286">
        <v>23</v>
      </c>
      <c r="O216" s="286">
        <v>41</v>
      </c>
      <c r="P216" s="243">
        <v>80</v>
      </c>
      <c r="Q216" s="243">
        <v>8</v>
      </c>
    </row>
    <row r="217" spans="2:17" x14ac:dyDescent="0.25">
      <c r="B217" s="285" t="s">
        <v>24</v>
      </c>
      <c r="C217" s="401"/>
      <c r="D217" s="299">
        <v>0</v>
      </c>
      <c r="E217" s="299">
        <v>0</v>
      </c>
      <c r="F217" s="299">
        <v>21</v>
      </c>
      <c r="G217" s="289">
        <v>712170</v>
      </c>
      <c r="H217" s="289">
        <v>99590</v>
      </c>
      <c r="I217" s="299">
        <v>79</v>
      </c>
      <c r="J217" s="299">
        <v>61</v>
      </c>
      <c r="K217" s="299">
        <v>20</v>
      </c>
      <c r="L217" s="299">
        <v>19</v>
      </c>
      <c r="M217" s="299">
        <v>0</v>
      </c>
      <c r="N217" s="299">
        <v>0</v>
      </c>
      <c r="O217" s="286">
        <f t="shared" ref="O217:O220" si="37">N217+L217</f>
        <v>19</v>
      </c>
      <c r="P217" s="299">
        <v>13</v>
      </c>
      <c r="Q217" s="289">
        <v>0</v>
      </c>
    </row>
    <row r="218" spans="2:17" x14ac:dyDescent="0.25">
      <c r="B218" s="285" t="s">
        <v>25</v>
      </c>
      <c r="C218" s="401"/>
      <c r="D218" s="300">
        <v>0</v>
      </c>
      <c r="E218" s="300">
        <v>0</v>
      </c>
      <c r="F218" s="303">
        <v>45</v>
      </c>
      <c r="G218" s="304">
        <v>412738</v>
      </c>
      <c r="H218" s="304">
        <v>4550</v>
      </c>
      <c r="I218" s="303">
        <v>44</v>
      </c>
      <c r="J218" s="303">
        <v>20</v>
      </c>
      <c r="K218" s="303">
        <v>12</v>
      </c>
      <c r="L218" s="303">
        <v>9</v>
      </c>
      <c r="M218" s="300">
        <v>0</v>
      </c>
      <c r="N218" s="301">
        <v>0</v>
      </c>
      <c r="O218" s="286">
        <f t="shared" si="37"/>
        <v>9</v>
      </c>
      <c r="P218" s="302">
        <v>6</v>
      </c>
      <c r="Q218" s="290">
        <v>0</v>
      </c>
    </row>
    <row r="219" spans="2:17" x14ac:dyDescent="0.25">
      <c r="B219" s="286" t="s">
        <v>161</v>
      </c>
      <c r="C219" s="401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86">
        <f t="shared" si="37"/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36"/>
      <c r="D220" s="287">
        <v>0</v>
      </c>
      <c r="E220" s="287">
        <v>0</v>
      </c>
      <c r="F220" s="287">
        <v>129</v>
      </c>
      <c r="G220" s="287">
        <v>0</v>
      </c>
      <c r="H220" s="287">
        <v>113194</v>
      </c>
      <c r="I220" s="287">
        <v>0</v>
      </c>
      <c r="J220" s="287">
        <v>49</v>
      </c>
      <c r="K220" s="287">
        <v>37</v>
      </c>
      <c r="L220" s="287">
        <v>39</v>
      </c>
      <c r="M220" s="287">
        <v>0</v>
      </c>
      <c r="N220" s="287">
        <v>0</v>
      </c>
      <c r="O220" s="286">
        <f t="shared" si="37"/>
        <v>39</v>
      </c>
      <c r="P220" s="287">
        <v>161</v>
      </c>
      <c r="Q220" s="287">
        <v>0</v>
      </c>
    </row>
    <row r="221" spans="2:17" x14ac:dyDescent="0.25">
      <c r="B221" s="402"/>
      <c r="C221" s="403"/>
      <c r="D221" s="288">
        <f>D216+D217+D218+D219+D220</f>
        <v>0</v>
      </c>
      <c r="E221" s="288">
        <f t="shared" ref="E221:Q221" si="38">E216+E217+E218+E219+E220</f>
        <v>0</v>
      </c>
      <c r="F221" s="288">
        <f t="shared" si="38"/>
        <v>333</v>
      </c>
      <c r="G221" s="288">
        <f t="shared" si="38"/>
        <v>3423048.7</v>
      </c>
      <c r="H221" s="288">
        <f t="shared" si="38"/>
        <v>338901.2</v>
      </c>
      <c r="I221" s="288">
        <f t="shared" si="38"/>
        <v>211</v>
      </c>
      <c r="J221" s="288">
        <f t="shared" si="38"/>
        <v>191</v>
      </c>
      <c r="K221" s="288">
        <f t="shared" si="38"/>
        <v>93</v>
      </c>
      <c r="L221" s="288">
        <f t="shared" si="38"/>
        <v>85</v>
      </c>
      <c r="M221" s="288">
        <f t="shared" si="38"/>
        <v>28</v>
      </c>
      <c r="N221" s="288">
        <f t="shared" si="38"/>
        <v>23</v>
      </c>
      <c r="O221" s="288">
        <f t="shared" si="38"/>
        <v>108</v>
      </c>
      <c r="P221" s="288">
        <f t="shared" si="38"/>
        <v>260</v>
      </c>
      <c r="Q221" s="288">
        <f t="shared" si="38"/>
        <v>8</v>
      </c>
    </row>
    <row r="224" spans="2:17" ht="18.75" x14ac:dyDescent="0.3">
      <c r="B224" s="451" t="s">
        <v>369</v>
      </c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406" t="s">
        <v>5</v>
      </c>
      <c r="C226" s="406" t="s">
        <v>12</v>
      </c>
      <c r="D226" s="406" t="s">
        <v>6</v>
      </c>
      <c r="E226" s="406" t="s">
        <v>17</v>
      </c>
      <c r="F226" s="406" t="s">
        <v>15</v>
      </c>
      <c r="G226" s="406" t="s">
        <v>100</v>
      </c>
      <c r="H226" s="406" t="s">
        <v>14</v>
      </c>
      <c r="I226" s="406" t="s">
        <v>13</v>
      </c>
      <c r="J226" s="406" t="s">
        <v>8</v>
      </c>
      <c r="K226" s="398" t="s">
        <v>113</v>
      </c>
      <c r="L226" s="409"/>
      <c r="M226" s="409"/>
      <c r="N226" s="409"/>
      <c r="O226" s="399"/>
      <c r="P226" s="394" t="s">
        <v>16</v>
      </c>
      <c r="Q226" s="395"/>
    </row>
    <row r="227" spans="2:17" ht="30" x14ac:dyDescent="0.25">
      <c r="B227" s="407"/>
      <c r="C227" s="407"/>
      <c r="D227" s="407"/>
      <c r="E227" s="407"/>
      <c r="F227" s="407"/>
      <c r="G227" s="407"/>
      <c r="H227" s="407"/>
      <c r="I227" s="407"/>
      <c r="J227" s="407"/>
      <c r="K227" s="398" t="s">
        <v>1</v>
      </c>
      <c r="L227" s="399"/>
      <c r="M227" s="398" t="s">
        <v>2</v>
      </c>
      <c r="N227" s="399"/>
      <c r="O227" s="283" t="s">
        <v>10</v>
      </c>
      <c r="P227" s="396"/>
      <c r="Q227" s="397"/>
    </row>
    <row r="228" spans="2:17" x14ac:dyDescent="0.25">
      <c r="B228" s="408"/>
      <c r="C228" s="408"/>
      <c r="D228" s="408"/>
      <c r="E228" s="408"/>
      <c r="F228" s="408"/>
      <c r="G228" s="408"/>
      <c r="H228" s="408"/>
      <c r="I228" s="408"/>
      <c r="J228" s="408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286" t="s">
        <v>0</v>
      </c>
      <c r="C229" s="400">
        <v>42934</v>
      </c>
      <c r="D229" s="286">
        <v>0</v>
      </c>
      <c r="E229" s="286">
        <v>0</v>
      </c>
      <c r="F229" s="286">
        <v>108</v>
      </c>
      <c r="G229" s="287">
        <v>1378780.3</v>
      </c>
      <c r="H229" s="287">
        <v>131000</v>
      </c>
      <c r="I229" s="286">
        <v>92</v>
      </c>
      <c r="J229" s="286">
        <v>48</v>
      </c>
      <c r="K229" s="286">
        <v>24</v>
      </c>
      <c r="L229" s="286">
        <v>20</v>
      </c>
      <c r="M229" s="286">
        <v>30</v>
      </c>
      <c r="N229" s="286">
        <v>31</v>
      </c>
      <c r="O229" s="286">
        <v>51</v>
      </c>
      <c r="P229" s="243">
        <v>81</v>
      </c>
      <c r="Q229" s="243">
        <v>9</v>
      </c>
    </row>
    <row r="230" spans="2:17" x14ac:dyDescent="0.25">
      <c r="B230" s="285" t="s">
        <v>24</v>
      </c>
      <c r="C230" s="401"/>
      <c r="D230" s="299">
        <v>0</v>
      </c>
      <c r="E230" s="299">
        <v>0</v>
      </c>
      <c r="F230" s="299">
        <v>21</v>
      </c>
      <c r="G230" s="289">
        <v>1258738</v>
      </c>
      <c r="H230" s="289">
        <v>112840</v>
      </c>
      <c r="I230" s="299">
        <v>85</v>
      </c>
      <c r="J230" s="299">
        <v>92</v>
      </c>
      <c r="K230" s="299">
        <v>20</v>
      </c>
      <c r="L230" s="299">
        <v>16</v>
      </c>
      <c r="M230" s="299">
        <v>0</v>
      </c>
      <c r="N230" s="299">
        <v>2</v>
      </c>
      <c r="O230" s="286">
        <f t="shared" ref="O230:O233" si="39">N230+L230</f>
        <v>18</v>
      </c>
      <c r="P230" s="299">
        <v>15</v>
      </c>
      <c r="Q230" s="289">
        <v>0</v>
      </c>
    </row>
    <row r="231" spans="2:17" x14ac:dyDescent="0.25">
      <c r="B231" s="285" t="s">
        <v>25</v>
      </c>
      <c r="C231" s="401"/>
      <c r="D231" s="300">
        <v>0</v>
      </c>
      <c r="E231" s="300">
        <v>0</v>
      </c>
      <c r="F231" s="303">
        <v>27</v>
      </c>
      <c r="G231" s="304">
        <v>410766</v>
      </c>
      <c r="H231" s="304">
        <v>3760</v>
      </c>
      <c r="I231" s="303">
        <v>42</v>
      </c>
      <c r="J231" s="303">
        <v>24</v>
      </c>
      <c r="K231" s="303">
        <v>9</v>
      </c>
      <c r="L231" s="303">
        <v>9</v>
      </c>
      <c r="M231" s="300">
        <v>0</v>
      </c>
      <c r="N231" s="301">
        <v>0</v>
      </c>
      <c r="O231" s="286">
        <f t="shared" si="39"/>
        <v>9</v>
      </c>
      <c r="P231" s="302">
        <v>6</v>
      </c>
      <c r="Q231" s="290">
        <v>0</v>
      </c>
    </row>
    <row r="232" spans="2:17" x14ac:dyDescent="0.25">
      <c r="B232" s="286" t="s">
        <v>161</v>
      </c>
      <c r="C232" s="401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86">
        <f t="shared" si="39"/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36"/>
      <c r="D233" s="287">
        <v>0</v>
      </c>
      <c r="E233" s="287">
        <v>0</v>
      </c>
      <c r="F233" s="287">
        <v>63</v>
      </c>
      <c r="G233" s="287">
        <v>0</v>
      </c>
      <c r="H233" s="287">
        <v>76638</v>
      </c>
      <c r="I233" s="287">
        <v>0</v>
      </c>
      <c r="J233" s="287">
        <v>39</v>
      </c>
      <c r="K233" s="287">
        <v>39</v>
      </c>
      <c r="L233" s="287">
        <v>35</v>
      </c>
      <c r="M233" s="287">
        <v>0</v>
      </c>
      <c r="N233" s="287">
        <v>0</v>
      </c>
      <c r="O233" s="286">
        <f t="shared" si="39"/>
        <v>35</v>
      </c>
      <c r="P233" s="287">
        <v>163</v>
      </c>
      <c r="Q233" s="287">
        <v>0</v>
      </c>
    </row>
    <row r="234" spans="2:17" x14ac:dyDescent="0.25">
      <c r="B234" s="402"/>
      <c r="C234" s="403"/>
      <c r="D234" s="288">
        <f>D229+D230+D231+D232+D233</f>
        <v>0</v>
      </c>
      <c r="E234" s="288">
        <f t="shared" ref="E234:Q234" si="40">E229+E230+E231+E232+E233</f>
        <v>0</v>
      </c>
      <c r="F234" s="288">
        <f t="shared" si="40"/>
        <v>219</v>
      </c>
      <c r="G234" s="288">
        <f t="shared" si="40"/>
        <v>3048284.3</v>
      </c>
      <c r="H234" s="288">
        <f t="shared" si="40"/>
        <v>324238</v>
      </c>
      <c r="I234" s="288">
        <f t="shared" si="40"/>
        <v>219</v>
      </c>
      <c r="J234" s="288">
        <f t="shared" si="40"/>
        <v>203</v>
      </c>
      <c r="K234" s="288">
        <f t="shared" si="40"/>
        <v>92</v>
      </c>
      <c r="L234" s="288">
        <f t="shared" si="40"/>
        <v>80</v>
      </c>
      <c r="M234" s="288">
        <f t="shared" si="40"/>
        <v>30</v>
      </c>
      <c r="N234" s="288">
        <f t="shared" si="40"/>
        <v>33</v>
      </c>
      <c r="O234" s="288">
        <f t="shared" si="40"/>
        <v>113</v>
      </c>
      <c r="P234" s="288">
        <f t="shared" si="40"/>
        <v>265</v>
      </c>
      <c r="Q234" s="288">
        <f t="shared" si="40"/>
        <v>9</v>
      </c>
    </row>
    <row r="237" spans="2:17" ht="18.75" x14ac:dyDescent="0.3">
      <c r="B237" s="451" t="s">
        <v>370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406" t="s">
        <v>5</v>
      </c>
      <c r="C239" s="406" t="s">
        <v>12</v>
      </c>
      <c r="D239" s="406" t="s">
        <v>6</v>
      </c>
      <c r="E239" s="406" t="s">
        <v>17</v>
      </c>
      <c r="F239" s="406" t="s">
        <v>15</v>
      </c>
      <c r="G239" s="406" t="s">
        <v>100</v>
      </c>
      <c r="H239" s="406" t="s">
        <v>14</v>
      </c>
      <c r="I239" s="406" t="s">
        <v>13</v>
      </c>
      <c r="J239" s="406" t="s">
        <v>8</v>
      </c>
      <c r="K239" s="398" t="s">
        <v>113</v>
      </c>
      <c r="L239" s="409"/>
      <c r="M239" s="409"/>
      <c r="N239" s="409"/>
      <c r="O239" s="399"/>
      <c r="P239" s="394" t="s">
        <v>16</v>
      </c>
      <c r="Q239" s="395"/>
    </row>
    <row r="240" spans="2:17" ht="30" x14ac:dyDescent="0.25">
      <c r="B240" s="407"/>
      <c r="C240" s="407"/>
      <c r="D240" s="407"/>
      <c r="E240" s="407"/>
      <c r="F240" s="407"/>
      <c r="G240" s="407"/>
      <c r="H240" s="407"/>
      <c r="I240" s="407"/>
      <c r="J240" s="407"/>
      <c r="K240" s="398" t="s">
        <v>1</v>
      </c>
      <c r="L240" s="399"/>
      <c r="M240" s="398" t="s">
        <v>2</v>
      </c>
      <c r="N240" s="399"/>
      <c r="O240" s="283" t="s">
        <v>10</v>
      </c>
      <c r="P240" s="396"/>
      <c r="Q240" s="397"/>
    </row>
    <row r="241" spans="2:17" x14ac:dyDescent="0.25">
      <c r="B241" s="408"/>
      <c r="C241" s="408"/>
      <c r="D241" s="408"/>
      <c r="E241" s="408"/>
      <c r="F241" s="408"/>
      <c r="G241" s="408"/>
      <c r="H241" s="408"/>
      <c r="I241" s="408"/>
      <c r="J241" s="408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286" t="s">
        <v>0</v>
      </c>
      <c r="C242" s="400">
        <v>42935</v>
      </c>
      <c r="D242" s="286">
        <v>0</v>
      </c>
      <c r="E242" s="286">
        <v>0</v>
      </c>
      <c r="F242" s="286">
        <v>111</v>
      </c>
      <c r="G242" s="287">
        <v>2457382.2999999998</v>
      </c>
      <c r="H242" s="287">
        <v>162500</v>
      </c>
      <c r="I242" s="286">
        <v>101</v>
      </c>
      <c r="J242" s="286">
        <v>53</v>
      </c>
      <c r="K242" s="286">
        <v>29</v>
      </c>
      <c r="L242" s="286">
        <v>28</v>
      </c>
      <c r="M242" s="286">
        <v>34</v>
      </c>
      <c r="N242" s="286">
        <v>31</v>
      </c>
      <c r="O242" s="286">
        <v>59</v>
      </c>
      <c r="P242" s="243">
        <v>83</v>
      </c>
      <c r="Q242" s="243">
        <v>9</v>
      </c>
    </row>
    <row r="243" spans="2:17" x14ac:dyDescent="0.25">
      <c r="B243" s="285" t="s">
        <v>24</v>
      </c>
      <c r="C243" s="401"/>
      <c r="D243" s="299">
        <v>0</v>
      </c>
      <c r="E243" s="299">
        <v>0</v>
      </c>
      <c r="F243" s="299">
        <v>54</v>
      </c>
      <c r="G243" s="289">
        <v>715628</v>
      </c>
      <c r="H243" s="289">
        <v>141980</v>
      </c>
      <c r="I243" s="299">
        <v>60</v>
      </c>
      <c r="J243" s="299">
        <v>54</v>
      </c>
      <c r="K243" s="299">
        <v>20</v>
      </c>
      <c r="L243" s="299">
        <v>19</v>
      </c>
      <c r="M243" s="299">
        <v>2</v>
      </c>
      <c r="N243" s="299">
        <v>2</v>
      </c>
      <c r="O243" s="286">
        <f t="shared" ref="O243:O246" si="41">N243+L243</f>
        <v>21</v>
      </c>
      <c r="P243" s="299">
        <v>18</v>
      </c>
      <c r="Q243" s="289">
        <v>0</v>
      </c>
    </row>
    <row r="244" spans="2:17" x14ac:dyDescent="0.25">
      <c r="B244" s="285" t="s">
        <v>25</v>
      </c>
      <c r="C244" s="401"/>
      <c r="D244" s="300">
        <v>0</v>
      </c>
      <c r="E244" s="300">
        <v>0</v>
      </c>
      <c r="F244" s="303">
        <v>27</v>
      </c>
      <c r="G244" s="304">
        <v>410766</v>
      </c>
      <c r="H244" s="304">
        <v>3760</v>
      </c>
      <c r="I244" s="303">
        <v>42</v>
      </c>
      <c r="J244" s="303">
        <v>24</v>
      </c>
      <c r="K244" s="303">
        <v>9</v>
      </c>
      <c r="L244" s="303">
        <v>9</v>
      </c>
      <c r="M244" s="300">
        <v>0</v>
      </c>
      <c r="N244" s="301">
        <v>0</v>
      </c>
      <c r="O244" s="286">
        <v>9</v>
      </c>
      <c r="P244" s="302">
        <v>6</v>
      </c>
      <c r="Q244" s="290">
        <v>0</v>
      </c>
    </row>
    <row r="245" spans="2:17" x14ac:dyDescent="0.25">
      <c r="B245" s="286" t="s">
        <v>161</v>
      </c>
      <c r="C245" s="401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86">
        <f t="shared" si="41"/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36"/>
      <c r="D246" s="287">
        <v>0</v>
      </c>
      <c r="E246" s="287">
        <v>0</v>
      </c>
      <c r="F246" s="287">
        <v>126</v>
      </c>
      <c r="G246" s="287">
        <v>0</v>
      </c>
      <c r="H246" s="287">
        <v>72881.5</v>
      </c>
      <c r="I246" s="287">
        <v>0</v>
      </c>
      <c r="J246" s="287">
        <v>41</v>
      </c>
      <c r="K246" s="287">
        <v>35</v>
      </c>
      <c r="L246" s="287">
        <v>40</v>
      </c>
      <c r="M246" s="287">
        <v>0</v>
      </c>
      <c r="N246" s="287">
        <v>0</v>
      </c>
      <c r="O246" s="286">
        <f t="shared" si="41"/>
        <v>40</v>
      </c>
      <c r="P246" s="287">
        <v>156</v>
      </c>
      <c r="Q246" s="287">
        <v>0</v>
      </c>
    </row>
    <row r="247" spans="2:17" x14ac:dyDescent="0.25">
      <c r="B247" s="402"/>
      <c r="C247" s="403"/>
      <c r="D247" s="288">
        <f>D242+D243+D244+D245+D246</f>
        <v>0</v>
      </c>
      <c r="E247" s="288">
        <f t="shared" ref="E247:Q247" si="42">E242+E243+E244+E245+E246</f>
        <v>0</v>
      </c>
      <c r="F247" s="288">
        <f t="shared" si="42"/>
        <v>318</v>
      </c>
      <c r="G247" s="288">
        <f t="shared" si="42"/>
        <v>3583776.3</v>
      </c>
      <c r="H247" s="288">
        <f t="shared" si="42"/>
        <v>381121.5</v>
      </c>
      <c r="I247" s="288">
        <f t="shared" si="42"/>
        <v>203</v>
      </c>
      <c r="J247" s="288">
        <f t="shared" si="42"/>
        <v>172</v>
      </c>
      <c r="K247" s="288">
        <f t="shared" si="42"/>
        <v>93</v>
      </c>
      <c r="L247" s="288">
        <f t="shared" si="42"/>
        <v>96</v>
      </c>
      <c r="M247" s="288">
        <f t="shared" si="42"/>
        <v>36</v>
      </c>
      <c r="N247" s="288">
        <f t="shared" si="42"/>
        <v>33</v>
      </c>
      <c r="O247" s="288">
        <f t="shared" si="42"/>
        <v>129</v>
      </c>
      <c r="P247" s="288">
        <f t="shared" si="42"/>
        <v>263</v>
      </c>
      <c r="Q247" s="288">
        <f t="shared" si="42"/>
        <v>9</v>
      </c>
    </row>
    <row r="250" spans="2:17" ht="18.75" x14ac:dyDescent="0.3">
      <c r="B250" s="451" t="s">
        <v>371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406" t="s">
        <v>5</v>
      </c>
      <c r="C252" s="406" t="s">
        <v>12</v>
      </c>
      <c r="D252" s="406" t="s">
        <v>6</v>
      </c>
      <c r="E252" s="406" t="s">
        <v>17</v>
      </c>
      <c r="F252" s="406" t="s">
        <v>15</v>
      </c>
      <c r="G252" s="406" t="s">
        <v>100</v>
      </c>
      <c r="H252" s="406" t="s">
        <v>14</v>
      </c>
      <c r="I252" s="406" t="s">
        <v>13</v>
      </c>
      <c r="J252" s="406" t="s">
        <v>8</v>
      </c>
      <c r="K252" s="398" t="s">
        <v>113</v>
      </c>
      <c r="L252" s="409"/>
      <c r="M252" s="409"/>
      <c r="N252" s="409"/>
      <c r="O252" s="399"/>
      <c r="P252" s="394" t="s">
        <v>16</v>
      </c>
      <c r="Q252" s="395"/>
    </row>
    <row r="253" spans="2:17" ht="30" x14ac:dyDescent="0.25">
      <c r="B253" s="407"/>
      <c r="C253" s="407"/>
      <c r="D253" s="407"/>
      <c r="E253" s="407"/>
      <c r="F253" s="407"/>
      <c r="G253" s="407"/>
      <c r="H253" s="407"/>
      <c r="I253" s="407"/>
      <c r="J253" s="407"/>
      <c r="K253" s="398" t="s">
        <v>1</v>
      </c>
      <c r="L253" s="399"/>
      <c r="M253" s="398" t="s">
        <v>2</v>
      </c>
      <c r="N253" s="399"/>
      <c r="O253" s="283" t="s">
        <v>10</v>
      </c>
      <c r="P253" s="396"/>
      <c r="Q253" s="397"/>
    </row>
    <row r="254" spans="2:17" x14ac:dyDescent="0.25">
      <c r="B254" s="408"/>
      <c r="C254" s="408"/>
      <c r="D254" s="408"/>
      <c r="E254" s="408"/>
      <c r="F254" s="408"/>
      <c r="G254" s="408"/>
      <c r="H254" s="408"/>
      <c r="I254" s="408"/>
      <c r="J254" s="408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286" t="s">
        <v>0</v>
      </c>
      <c r="C255" s="400">
        <v>42936</v>
      </c>
      <c r="D255" s="286">
        <v>0</v>
      </c>
      <c r="E255" s="286">
        <v>0</v>
      </c>
      <c r="F255" s="286">
        <v>125</v>
      </c>
      <c r="G255" s="287">
        <v>2197778</v>
      </c>
      <c r="H255" s="287">
        <v>100628.8</v>
      </c>
      <c r="I255" s="286">
        <v>95</v>
      </c>
      <c r="J255" s="286">
        <v>45</v>
      </c>
      <c r="K255" s="286">
        <v>32</v>
      </c>
      <c r="L255" s="286">
        <v>26</v>
      </c>
      <c r="M255" s="286">
        <v>31</v>
      </c>
      <c r="N255" s="286">
        <v>30</v>
      </c>
      <c r="O255" s="286">
        <v>56</v>
      </c>
      <c r="P255" s="243">
        <v>93</v>
      </c>
      <c r="Q255" s="243">
        <v>8</v>
      </c>
    </row>
    <row r="256" spans="2:17" x14ac:dyDescent="0.25">
      <c r="B256" s="285" t="s">
        <v>24</v>
      </c>
      <c r="C256" s="401"/>
      <c r="D256" s="299">
        <v>0</v>
      </c>
      <c r="E256" s="299">
        <v>0</v>
      </c>
      <c r="F256" s="299">
        <v>30</v>
      </c>
      <c r="G256" s="289">
        <v>632170</v>
      </c>
      <c r="H256" s="289">
        <v>48730</v>
      </c>
      <c r="I256" s="299">
        <v>80</v>
      </c>
      <c r="J256" s="299">
        <v>85</v>
      </c>
      <c r="K256" s="299">
        <v>20</v>
      </c>
      <c r="L256" s="299">
        <v>21</v>
      </c>
      <c r="M256" s="299">
        <v>1</v>
      </c>
      <c r="N256" s="299">
        <v>1</v>
      </c>
      <c r="O256" s="286">
        <f t="shared" ref="O256:O259" si="43">N256+L256</f>
        <v>22</v>
      </c>
      <c r="P256" s="299">
        <v>18</v>
      </c>
      <c r="Q256" s="289">
        <v>0</v>
      </c>
    </row>
    <row r="257" spans="2:17" x14ac:dyDescent="0.25">
      <c r="B257" s="285" t="s">
        <v>25</v>
      </c>
      <c r="C257" s="401"/>
      <c r="D257" s="300">
        <v>0</v>
      </c>
      <c r="E257" s="300">
        <v>0</v>
      </c>
      <c r="F257" s="303">
        <v>34</v>
      </c>
      <c r="G257" s="304">
        <v>433925</v>
      </c>
      <c r="H257" s="304">
        <v>4120</v>
      </c>
      <c r="I257" s="303">
        <v>34</v>
      </c>
      <c r="J257" s="303">
        <v>24</v>
      </c>
      <c r="K257" s="303">
        <v>10</v>
      </c>
      <c r="L257" s="303">
        <v>10</v>
      </c>
      <c r="M257" s="300">
        <v>0</v>
      </c>
      <c r="N257" s="301">
        <v>0</v>
      </c>
      <c r="O257" s="286">
        <f t="shared" si="43"/>
        <v>10</v>
      </c>
      <c r="P257" s="302">
        <v>6</v>
      </c>
      <c r="Q257" s="290">
        <v>0</v>
      </c>
    </row>
    <row r="258" spans="2:17" x14ac:dyDescent="0.25">
      <c r="B258" s="286" t="s">
        <v>161</v>
      </c>
      <c r="C258" s="401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86">
        <f t="shared" si="43"/>
        <v>0</v>
      </c>
      <c r="P258" s="295"/>
      <c r="Q258" s="295"/>
    </row>
    <row r="259" spans="2:17" x14ac:dyDescent="0.25">
      <c r="B259" s="285" t="s">
        <v>85</v>
      </c>
      <c r="C259" s="436"/>
      <c r="D259" s="287">
        <v>0</v>
      </c>
      <c r="E259" s="287">
        <v>0</v>
      </c>
      <c r="F259" s="287">
        <v>189</v>
      </c>
      <c r="G259" s="287">
        <v>0</v>
      </c>
      <c r="H259" s="287">
        <v>88317</v>
      </c>
      <c r="I259" s="287">
        <v>0</v>
      </c>
      <c r="J259" s="287">
        <v>47</v>
      </c>
      <c r="K259" s="287">
        <v>40</v>
      </c>
      <c r="L259" s="287">
        <v>33</v>
      </c>
      <c r="M259" s="287">
        <v>0</v>
      </c>
      <c r="N259" s="287">
        <v>0</v>
      </c>
      <c r="O259" s="286">
        <f t="shared" si="43"/>
        <v>33</v>
      </c>
      <c r="P259" s="287">
        <v>156</v>
      </c>
      <c r="Q259" s="287">
        <v>0</v>
      </c>
    </row>
    <row r="260" spans="2:17" x14ac:dyDescent="0.25">
      <c r="B260" s="402"/>
      <c r="C260" s="403"/>
      <c r="D260" s="288">
        <f>D255+D256+D257+D258+D259</f>
        <v>0</v>
      </c>
      <c r="E260" s="288">
        <f t="shared" ref="E260:Q260" si="44">E255+E256+E257+E258+E259</f>
        <v>0</v>
      </c>
      <c r="F260" s="288">
        <f t="shared" si="44"/>
        <v>378</v>
      </c>
      <c r="G260" s="288">
        <f t="shared" si="44"/>
        <v>3263873</v>
      </c>
      <c r="H260" s="288">
        <f t="shared" si="44"/>
        <v>241795.8</v>
      </c>
      <c r="I260" s="288">
        <f t="shared" si="44"/>
        <v>209</v>
      </c>
      <c r="J260" s="288">
        <f t="shared" si="44"/>
        <v>201</v>
      </c>
      <c r="K260" s="288">
        <f t="shared" si="44"/>
        <v>102</v>
      </c>
      <c r="L260" s="288">
        <f t="shared" si="44"/>
        <v>90</v>
      </c>
      <c r="M260" s="288">
        <f t="shared" si="44"/>
        <v>32</v>
      </c>
      <c r="N260" s="288">
        <f t="shared" si="44"/>
        <v>31</v>
      </c>
      <c r="O260" s="288">
        <f t="shared" si="44"/>
        <v>121</v>
      </c>
      <c r="P260" s="288">
        <f t="shared" si="44"/>
        <v>273</v>
      </c>
      <c r="Q260" s="288">
        <f t="shared" si="44"/>
        <v>8</v>
      </c>
    </row>
    <row r="263" spans="2:17" ht="18.75" x14ac:dyDescent="0.3">
      <c r="B263" s="451" t="s">
        <v>372</v>
      </c>
      <c r="C263" s="451"/>
      <c r="D263" s="451"/>
      <c r="E263" s="451"/>
      <c r="F263" s="451"/>
      <c r="G263" s="451"/>
      <c r="H263" s="451"/>
      <c r="I263" s="451"/>
      <c r="J263" s="451"/>
      <c r="K263" s="451"/>
      <c r="L263" s="451"/>
      <c r="M263" s="451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406" t="s">
        <v>5</v>
      </c>
      <c r="C265" s="406" t="s">
        <v>12</v>
      </c>
      <c r="D265" s="406" t="s">
        <v>6</v>
      </c>
      <c r="E265" s="406" t="s">
        <v>17</v>
      </c>
      <c r="F265" s="406" t="s">
        <v>15</v>
      </c>
      <c r="G265" s="406" t="s">
        <v>100</v>
      </c>
      <c r="H265" s="406" t="s">
        <v>14</v>
      </c>
      <c r="I265" s="406" t="s">
        <v>13</v>
      </c>
      <c r="J265" s="406" t="s">
        <v>8</v>
      </c>
      <c r="K265" s="398" t="s">
        <v>113</v>
      </c>
      <c r="L265" s="409"/>
      <c r="M265" s="409"/>
      <c r="N265" s="409"/>
      <c r="O265" s="399"/>
      <c r="P265" s="394" t="s">
        <v>16</v>
      </c>
      <c r="Q265" s="395"/>
    </row>
    <row r="266" spans="2:17" ht="30" x14ac:dyDescent="0.25">
      <c r="B266" s="407"/>
      <c r="C266" s="407"/>
      <c r="D266" s="407"/>
      <c r="E266" s="407"/>
      <c r="F266" s="407"/>
      <c r="G266" s="407"/>
      <c r="H266" s="407"/>
      <c r="I266" s="407"/>
      <c r="J266" s="407"/>
      <c r="K266" s="398" t="s">
        <v>1</v>
      </c>
      <c r="L266" s="399"/>
      <c r="M266" s="398" t="s">
        <v>2</v>
      </c>
      <c r="N266" s="399"/>
      <c r="O266" s="283" t="s">
        <v>10</v>
      </c>
      <c r="P266" s="396"/>
      <c r="Q266" s="397"/>
    </row>
    <row r="267" spans="2:17" x14ac:dyDescent="0.25">
      <c r="B267" s="408"/>
      <c r="C267" s="408"/>
      <c r="D267" s="408"/>
      <c r="E267" s="408"/>
      <c r="F267" s="408"/>
      <c r="G267" s="408"/>
      <c r="H267" s="408"/>
      <c r="I267" s="408"/>
      <c r="J267" s="408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286" t="s">
        <v>0</v>
      </c>
      <c r="C268" s="400">
        <v>42937</v>
      </c>
      <c r="D268" s="316">
        <v>0</v>
      </c>
      <c r="E268" s="316">
        <v>0</v>
      </c>
      <c r="F268" s="316">
        <v>44</v>
      </c>
      <c r="G268" s="317">
        <v>2305044</v>
      </c>
      <c r="H268" s="317">
        <v>48782.5</v>
      </c>
      <c r="I268" s="316">
        <v>57</v>
      </c>
      <c r="J268" s="316">
        <v>37</v>
      </c>
      <c r="K268" s="316">
        <v>26</v>
      </c>
      <c r="L268" s="316">
        <v>20</v>
      </c>
      <c r="M268" s="316">
        <v>16</v>
      </c>
      <c r="N268" s="316">
        <v>16</v>
      </c>
      <c r="O268" s="316">
        <v>36</v>
      </c>
      <c r="P268" s="318">
        <v>88</v>
      </c>
      <c r="Q268" s="318">
        <v>8</v>
      </c>
    </row>
    <row r="269" spans="2:17" x14ac:dyDescent="0.25">
      <c r="B269" s="285" t="s">
        <v>24</v>
      </c>
      <c r="C269" s="401"/>
      <c r="D269" s="299">
        <v>0</v>
      </c>
      <c r="E269" s="299">
        <v>0</v>
      </c>
      <c r="F269" s="299">
        <v>39</v>
      </c>
      <c r="G269" s="289">
        <v>786960</v>
      </c>
      <c r="H269" s="289">
        <v>28540</v>
      </c>
      <c r="I269" s="299">
        <v>63</v>
      </c>
      <c r="J269" s="299">
        <v>67</v>
      </c>
      <c r="K269" s="299">
        <v>22</v>
      </c>
      <c r="L269" s="299">
        <v>22</v>
      </c>
      <c r="M269" s="299">
        <v>1</v>
      </c>
      <c r="N269" s="299">
        <v>1</v>
      </c>
      <c r="O269" s="286">
        <v>23</v>
      </c>
      <c r="P269" s="299">
        <v>18</v>
      </c>
      <c r="Q269" s="289">
        <v>0</v>
      </c>
    </row>
    <row r="270" spans="2:17" x14ac:dyDescent="0.25">
      <c r="B270" s="285" t="s">
        <v>25</v>
      </c>
      <c r="C270" s="401"/>
      <c r="D270" s="300">
        <v>0</v>
      </c>
      <c r="E270" s="300">
        <v>0</v>
      </c>
      <c r="F270" s="303">
        <v>27</v>
      </c>
      <c r="G270" s="304">
        <v>403867</v>
      </c>
      <c r="H270" s="304">
        <v>3849</v>
      </c>
      <c r="I270" s="303">
        <v>42</v>
      </c>
      <c r="J270" s="303">
        <v>21</v>
      </c>
      <c r="K270" s="303">
        <v>10</v>
      </c>
      <c r="L270" s="303">
        <v>10</v>
      </c>
      <c r="M270" s="300">
        <v>0</v>
      </c>
      <c r="N270" s="301">
        <v>0</v>
      </c>
      <c r="O270" s="286">
        <v>10</v>
      </c>
      <c r="P270" s="302">
        <v>6</v>
      </c>
      <c r="Q270" s="290">
        <v>0</v>
      </c>
    </row>
    <row r="271" spans="2:17" x14ac:dyDescent="0.25">
      <c r="B271" s="286" t="s">
        <v>161</v>
      </c>
      <c r="C271" s="401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86"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36"/>
      <c r="D272" s="287">
        <v>0</v>
      </c>
      <c r="E272" s="287">
        <v>0</v>
      </c>
      <c r="F272" s="287">
        <v>162</v>
      </c>
      <c r="G272" s="287">
        <v>0</v>
      </c>
      <c r="H272" s="287">
        <v>112263</v>
      </c>
      <c r="I272" s="287">
        <v>0</v>
      </c>
      <c r="J272" s="287">
        <v>56</v>
      </c>
      <c r="K272" s="287">
        <v>35</v>
      </c>
      <c r="L272" s="287">
        <v>36</v>
      </c>
      <c r="M272" s="287">
        <v>0</v>
      </c>
      <c r="N272" s="287">
        <v>0</v>
      </c>
      <c r="O272" s="286">
        <v>36</v>
      </c>
      <c r="P272" s="287">
        <v>155</v>
      </c>
      <c r="Q272" s="287">
        <v>0</v>
      </c>
    </row>
    <row r="273" spans="2:17" x14ac:dyDescent="0.25">
      <c r="B273" s="402"/>
      <c r="C273" s="403"/>
      <c r="D273" s="288">
        <f>D268+D269+D270+D271+D272</f>
        <v>0</v>
      </c>
      <c r="E273" s="288">
        <f t="shared" ref="E273:Q273" si="45">E268+E269+E270+E271+E272</f>
        <v>0</v>
      </c>
      <c r="F273" s="288">
        <f t="shared" si="45"/>
        <v>272</v>
      </c>
      <c r="G273" s="288">
        <f t="shared" si="45"/>
        <v>3495871</v>
      </c>
      <c r="H273" s="288">
        <f t="shared" si="45"/>
        <v>193434.5</v>
      </c>
      <c r="I273" s="288">
        <f t="shared" si="45"/>
        <v>162</v>
      </c>
      <c r="J273" s="288">
        <f t="shared" si="45"/>
        <v>181</v>
      </c>
      <c r="K273" s="288">
        <f t="shared" si="45"/>
        <v>93</v>
      </c>
      <c r="L273" s="288">
        <f t="shared" si="45"/>
        <v>88</v>
      </c>
      <c r="M273" s="288">
        <f t="shared" si="45"/>
        <v>17</v>
      </c>
      <c r="N273" s="288">
        <f t="shared" si="45"/>
        <v>17</v>
      </c>
      <c r="O273" s="288">
        <f t="shared" si="45"/>
        <v>105</v>
      </c>
      <c r="P273" s="288">
        <f t="shared" si="45"/>
        <v>267</v>
      </c>
      <c r="Q273" s="288">
        <f t="shared" si="45"/>
        <v>8</v>
      </c>
    </row>
    <row r="276" spans="2:17" ht="18.75" x14ac:dyDescent="0.3">
      <c r="B276" s="451" t="s">
        <v>373</v>
      </c>
      <c r="C276" s="451"/>
      <c r="D276" s="451"/>
      <c r="E276" s="451"/>
      <c r="F276" s="451"/>
      <c r="G276" s="451"/>
      <c r="H276" s="451"/>
      <c r="I276" s="451"/>
      <c r="J276" s="451"/>
      <c r="K276" s="451"/>
      <c r="L276" s="451"/>
      <c r="M276" s="451"/>
      <c r="N276" s="282"/>
      <c r="O276" s="282"/>
      <c r="P276" s="282"/>
      <c r="Q276" s="282"/>
    </row>
    <row r="277" spans="2:17" x14ac:dyDescent="0.25"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</row>
    <row r="278" spans="2:17" x14ac:dyDescent="0.25">
      <c r="B278" s="406" t="s">
        <v>5</v>
      </c>
      <c r="C278" s="406" t="s">
        <v>12</v>
      </c>
      <c r="D278" s="406" t="s">
        <v>6</v>
      </c>
      <c r="E278" s="406" t="s">
        <v>17</v>
      </c>
      <c r="F278" s="406" t="s">
        <v>15</v>
      </c>
      <c r="G278" s="406" t="s">
        <v>100</v>
      </c>
      <c r="H278" s="406" t="s">
        <v>14</v>
      </c>
      <c r="I278" s="406" t="s">
        <v>13</v>
      </c>
      <c r="J278" s="406" t="s">
        <v>8</v>
      </c>
      <c r="K278" s="398" t="s">
        <v>113</v>
      </c>
      <c r="L278" s="409"/>
      <c r="M278" s="409"/>
      <c r="N278" s="409"/>
      <c r="O278" s="399"/>
      <c r="P278" s="394" t="s">
        <v>16</v>
      </c>
      <c r="Q278" s="395"/>
    </row>
    <row r="279" spans="2:17" ht="30" x14ac:dyDescent="0.25">
      <c r="B279" s="407"/>
      <c r="C279" s="407"/>
      <c r="D279" s="407"/>
      <c r="E279" s="407"/>
      <c r="F279" s="407"/>
      <c r="G279" s="407"/>
      <c r="H279" s="407"/>
      <c r="I279" s="407"/>
      <c r="J279" s="407"/>
      <c r="K279" s="398" t="s">
        <v>1</v>
      </c>
      <c r="L279" s="399"/>
      <c r="M279" s="398" t="s">
        <v>2</v>
      </c>
      <c r="N279" s="399"/>
      <c r="O279" s="283" t="s">
        <v>10</v>
      </c>
      <c r="P279" s="396"/>
      <c r="Q279" s="397"/>
    </row>
    <row r="280" spans="2:17" x14ac:dyDescent="0.25">
      <c r="B280" s="408"/>
      <c r="C280" s="408"/>
      <c r="D280" s="408"/>
      <c r="E280" s="408"/>
      <c r="F280" s="408"/>
      <c r="G280" s="408"/>
      <c r="H280" s="408"/>
      <c r="I280" s="408"/>
      <c r="J280" s="408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286" t="s">
        <v>0</v>
      </c>
      <c r="C281" s="400">
        <v>42938</v>
      </c>
      <c r="D281" s="286">
        <v>0</v>
      </c>
      <c r="E281" s="286">
        <v>0</v>
      </c>
      <c r="F281" s="286">
        <v>86</v>
      </c>
      <c r="G281" s="287">
        <v>2300513.7000000002</v>
      </c>
      <c r="H281" s="287">
        <v>41309</v>
      </c>
      <c r="I281" s="286">
        <v>102</v>
      </c>
      <c r="J281" s="286">
        <v>30</v>
      </c>
      <c r="K281" s="286">
        <v>19</v>
      </c>
      <c r="L281" s="286">
        <v>15</v>
      </c>
      <c r="M281" s="286">
        <v>19</v>
      </c>
      <c r="N281" s="286">
        <v>19</v>
      </c>
      <c r="O281" s="286">
        <v>34</v>
      </c>
      <c r="P281" s="243">
        <v>22</v>
      </c>
      <c r="Q281" s="243">
        <v>6</v>
      </c>
    </row>
    <row r="282" spans="2:17" x14ac:dyDescent="0.25">
      <c r="B282" s="285" t="s">
        <v>24</v>
      </c>
      <c r="C282" s="401"/>
      <c r="D282" s="299">
        <v>0</v>
      </c>
      <c r="E282" s="299">
        <v>0</v>
      </c>
      <c r="F282" s="299">
        <v>15</v>
      </c>
      <c r="G282" s="289">
        <v>106480</v>
      </c>
      <c r="H282" s="289">
        <v>9000</v>
      </c>
      <c r="I282" s="299">
        <v>61</v>
      </c>
      <c r="J282" s="299">
        <v>23</v>
      </c>
      <c r="K282" s="299">
        <v>4</v>
      </c>
      <c r="L282" s="299">
        <v>3</v>
      </c>
      <c r="M282" s="299">
        <v>0</v>
      </c>
      <c r="N282" s="299">
        <v>0</v>
      </c>
      <c r="O282" s="286">
        <v>3</v>
      </c>
      <c r="P282" s="299">
        <v>2</v>
      </c>
      <c r="Q282" s="289">
        <v>0</v>
      </c>
    </row>
    <row r="283" spans="2:17" x14ac:dyDescent="0.25">
      <c r="B283" s="285" t="s">
        <v>25</v>
      </c>
      <c r="C283" s="401"/>
      <c r="D283" s="300">
        <v>0</v>
      </c>
      <c r="E283" s="300">
        <v>0</v>
      </c>
      <c r="F283" s="303">
        <v>0</v>
      </c>
      <c r="G283" s="304">
        <v>211586</v>
      </c>
      <c r="H283" s="304">
        <v>0</v>
      </c>
      <c r="I283" s="303">
        <v>0</v>
      </c>
      <c r="J283" s="303">
        <v>17</v>
      </c>
      <c r="K283" s="303">
        <v>1</v>
      </c>
      <c r="L283" s="303">
        <v>1</v>
      </c>
      <c r="M283" s="300">
        <v>0</v>
      </c>
      <c r="N283" s="301">
        <v>0</v>
      </c>
      <c r="O283" s="286">
        <v>1</v>
      </c>
      <c r="P283" s="302">
        <v>0</v>
      </c>
      <c r="Q283" s="290">
        <v>0</v>
      </c>
    </row>
    <row r="284" spans="2:17" x14ac:dyDescent="0.25">
      <c r="B284" s="286" t="s">
        <v>161</v>
      </c>
      <c r="C284" s="401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86">
        <v>0</v>
      </c>
      <c r="P284" s="295">
        <v>0</v>
      </c>
      <c r="Q284" s="295">
        <v>0</v>
      </c>
    </row>
    <row r="285" spans="2:17" x14ac:dyDescent="0.25">
      <c r="B285" s="285" t="s">
        <v>85</v>
      </c>
      <c r="C285" s="436"/>
      <c r="D285" s="287">
        <v>0</v>
      </c>
      <c r="E285" s="287">
        <v>0</v>
      </c>
      <c r="F285" s="287">
        <v>0</v>
      </c>
      <c r="G285" s="287">
        <v>0</v>
      </c>
      <c r="H285" s="287">
        <v>0</v>
      </c>
      <c r="I285" s="287">
        <v>0</v>
      </c>
      <c r="J285" s="287">
        <v>0</v>
      </c>
      <c r="K285" s="287">
        <v>5</v>
      </c>
      <c r="L285" s="287">
        <v>0</v>
      </c>
      <c r="M285" s="287">
        <v>0</v>
      </c>
      <c r="N285" s="287">
        <v>0</v>
      </c>
      <c r="O285" s="286">
        <v>5</v>
      </c>
      <c r="P285" s="287">
        <v>30</v>
      </c>
      <c r="Q285" s="287">
        <v>0</v>
      </c>
    </row>
    <row r="286" spans="2:17" x14ac:dyDescent="0.25">
      <c r="B286" s="402"/>
      <c r="C286" s="403"/>
      <c r="D286" s="288">
        <f>D281+D282+D283+D284+D285</f>
        <v>0</v>
      </c>
      <c r="E286" s="288">
        <f t="shared" ref="E286:Q286" si="46">E281+E282+E283+E284+E285</f>
        <v>0</v>
      </c>
      <c r="F286" s="288">
        <f t="shared" si="46"/>
        <v>101</v>
      </c>
      <c r="G286" s="288">
        <f t="shared" si="46"/>
        <v>2618579.7000000002</v>
      </c>
      <c r="H286" s="288">
        <f t="shared" si="46"/>
        <v>50309</v>
      </c>
      <c r="I286" s="288">
        <f t="shared" si="46"/>
        <v>163</v>
      </c>
      <c r="J286" s="288">
        <f t="shared" si="46"/>
        <v>70</v>
      </c>
      <c r="K286" s="288">
        <f t="shared" si="46"/>
        <v>29</v>
      </c>
      <c r="L286" s="288">
        <f t="shared" si="46"/>
        <v>19</v>
      </c>
      <c r="M286" s="288">
        <f t="shared" si="46"/>
        <v>19</v>
      </c>
      <c r="N286" s="288">
        <f t="shared" si="46"/>
        <v>19</v>
      </c>
      <c r="O286" s="288">
        <f t="shared" si="46"/>
        <v>43</v>
      </c>
      <c r="P286" s="288">
        <f t="shared" si="46"/>
        <v>54</v>
      </c>
      <c r="Q286" s="288">
        <f t="shared" si="46"/>
        <v>6</v>
      </c>
    </row>
    <row r="289" spans="2:17" ht="18.75" x14ac:dyDescent="0.3">
      <c r="B289" s="451" t="s">
        <v>374</v>
      </c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1"/>
      <c r="N289" s="282"/>
      <c r="O289" s="282"/>
      <c r="P289" s="282"/>
      <c r="Q289" s="282"/>
    </row>
    <row r="290" spans="2:17" x14ac:dyDescent="0.25"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</row>
    <row r="291" spans="2:17" x14ac:dyDescent="0.25">
      <c r="B291" s="406" t="s">
        <v>5</v>
      </c>
      <c r="C291" s="406" t="s">
        <v>12</v>
      </c>
      <c r="D291" s="406" t="s">
        <v>6</v>
      </c>
      <c r="E291" s="406" t="s">
        <v>17</v>
      </c>
      <c r="F291" s="406" t="s">
        <v>15</v>
      </c>
      <c r="G291" s="406" t="s">
        <v>100</v>
      </c>
      <c r="H291" s="406" t="s">
        <v>14</v>
      </c>
      <c r="I291" s="406" t="s">
        <v>13</v>
      </c>
      <c r="J291" s="406" t="s">
        <v>8</v>
      </c>
      <c r="K291" s="398" t="s">
        <v>113</v>
      </c>
      <c r="L291" s="409"/>
      <c r="M291" s="409"/>
      <c r="N291" s="409"/>
      <c r="O291" s="399"/>
      <c r="P291" s="394" t="s">
        <v>16</v>
      </c>
      <c r="Q291" s="395"/>
    </row>
    <row r="292" spans="2:17" ht="30" x14ac:dyDescent="0.25">
      <c r="B292" s="407"/>
      <c r="C292" s="407"/>
      <c r="D292" s="407"/>
      <c r="E292" s="407"/>
      <c r="F292" s="407"/>
      <c r="G292" s="407"/>
      <c r="H292" s="407"/>
      <c r="I292" s="407"/>
      <c r="J292" s="407"/>
      <c r="K292" s="398" t="s">
        <v>1</v>
      </c>
      <c r="L292" s="399"/>
      <c r="M292" s="398" t="s">
        <v>2</v>
      </c>
      <c r="N292" s="399"/>
      <c r="O292" s="283" t="s">
        <v>10</v>
      </c>
      <c r="P292" s="396"/>
      <c r="Q292" s="397"/>
    </row>
    <row r="293" spans="2:17" x14ac:dyDescent="0.25">
      <c r="B293" s="408"/>
      <c r="C293" s="408"/>
      <c r="D293" s="408"/>
      <c r="E293" s="408"/>
      <c r="F293" s="408"/>
      <c r="G293" s="408"/>
      <c r="H293" s="408"/>
      <c r="I293" s="408"/>
      <c r="J293" s="408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286" t="s">
        <v>0</v>
      </c>
      <c r="C294" s="400">
        <v>42939</v>
      </c>
      <c r="D294" s="286">
        <v>0</v>
      </c>
      <c r="E294" s="286">
        <v>0</v>
      </c>
      <c r="F294" s="286">
        <v>108</v>
      </c>
      <c r="G294" s="287">
        <v>2162973.2999999998</v>
      </c>
      <c r="H294" s="287">
        <v>81500</v>
      </c>
      <c r="I294" s="286">
        <v>145</v>
      </c>
      <c r="J294" s="286">
        <v>40</v>
      </c>
      <c r="K294" s="286">
        <v>12</v>
      </c>
      <c r="L294" s="286">
        <v>15</v>
      </c>
      <c r="M294" s="286">
        <v>27</v>
      </c>
      <c r="N294" s="286">
        <v>26</v>
      </c>
      <c r="O294" s="286">
        <v>41</v>
      </c>
      <c r="P294" s="243">
        <v>24</v>
      </c>
      <c r="Q294" s="243">
        <v>6</v>
      </c>
    </row>
    <row r="295" spans="2:17" x14ac:dyDescent="0.25">
      <c r="B295" s="285" t="s">
        <v>24</v>
      </c>
      <c r="C295" s="401"/>
      <c r="D295" s="299">
        <v>0</v>
      </c>
      <c r="E295" s="299">
        <v>0</v>
      </c>
      <c r="F295" s="299">
        <v>16</v>
      </c>
      <c r="G295" s="289">
        <v>420490</v>
      </c>
      <c r="H295" s="289">
        <v>137800</v>
      </c>
      <c r="I295" s="299">
        <v>59</v>
      </c>
      <c r="J295" s="299">
        <v>33</v>
      </c>
      <c r="K295" s="299">
        <v>5</v>
      </c>
      <c r="L295" s="299">
        <v>4</v>
      </c>
      <c r="M295" s="299">
        <v>1</v>
      </c>
      <c r="N295" s="299">
        <v>1</v>
      </c>
      <c r="O295" s="306">
        <v>5</v>
      </c>
      <c r="P295" s="299">
        <v>2</v>
      </c>
      <c r="Q295" s="289">
        <v>0</v>
      </c>
    </row>
    <row r="296" spans="2:17" x14ac:dyDescent="0.25">
      <c r="B296" s="285" t="s">
        <v>25</v>
      </c>
      <c r="C296" s="401"/>
      <c r="D296" s="300">
        <v>0</v>
      </c>
      <c r="E296" s="300">
        <v>0</v>
      </c>
      <c r="F296" s="303">
        <v>0</v>
      </c>
      <c r="G296" s="304">
        <v>221185</v>
      </c>
      <c r="H296" s="304">
        <v>0</v>
      </c>
      <c r="I296" s="303">
        <v>0</v>
      </c>
      <c r="J296" s="303">
        <v>14</v>
      </c>
      <c r="K296" s="303">
        <v>1</v>
      </c>
      <c r="L296" s="303">
        <v>1</v>
      </c>
      <c r="M296" s="300">
        <v>0</v>
      </c>
      <c r="N296" s="301">
        <v>0</v>
      </c>
      <c r="O296" s="306">
        <v>1</v>
      </c>
      <c r="P296" s="302">
        <v>0</v>
      </c>
      <c r="Q296" s="290">
        <v>0</v>
      </c>
    </row>
    <row r="297" spans="2:17" x14ac:dyDescent="0.25">
      <c r="B297" s="286" t="s">
        <v>161</v>
      </c>
      <c r="C297" s="401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306">
        <v>0</v>
      </c>
      <c r="P297" s="295">
        <v>0</v>
      </c>
      <c r="Q297" s="295">
        <v>0</v>
      </c>
    </row>
    <row r="298" spans="2:17" x14ac:dyDescent="0.25">
      <c r="B298" s="285" t="s">
        <v>85</v>
      </c>
      <c r="C298" s="436"/>
      <c r="D298" s="287">
        <v>0</v>
      </c>
      <c r="E298" s="287">
        <v>0</v>
      </c>
      <c r="F298" s="287">
        <v>0</v>
      </c>
      <c r="G298" s="287">
        <v>0</v>
      </c>
      <c r="H298" s="287">
        <v>0</v>
      </c>
      <c r="I298" s="287">
        <v>0</v>
      </c>
      <c r="J298" s="287">
        <v>0</v>
      </c>
      <c r="K298" s="287">
        <v>0</v>
      </c>
      <c r="L298" s="287">
        <v>0</v>
      </c>
      <c r="M298" s="287">
        <v>0</v>
      </c>
      <c r="N298" s="287">
        <v>0</v>
      </c>
      <c r="O298" s="306">
        <v>0</v>
      </c>
      <c r="P298" s="287">
        <v>4</v>
      </c>
      <c r="Q298" s="287">
        <v>0</v>
      </c>
    </row>
    <row r="299" spans="2:17" x14ac:dyDescent="0.25">
      <c r="B299" s="402"/>
      <c r="C299" s="403"/>
      <c r="D299" s="288">
        <f>D294+D295+D296+D297+D298</f>
        <v>0</v>
      </c>
      <c r="E299" s="288">
        <f t="shared" ref="E299:Q299" si="47">E294+E295+E296+E297+E298</f>
        <v>0</v>
      </c>
      <c r="F299" s="288">
        <f t="shared" si="47"/>
        <v>124</v>
      </c>
      <c r="G299" s="288">
        <f t="shared" si="47"/>
        <v>2804648.3</v>
      </c>
      <c r="H299" s="288">
        <f t="shared" si="47"/>
        <v>219300</v>
      </c>
      <c r="I299" s="288">
        <f t="shared" si="47"/>
        <v>204</v>
      </c>
      <c r="J299" s="288">
        <f t="shared" si="47"/>
        <v>87</v>
      </c>
      <c r="K299" s="288">
        <f t="shared" si="47"/>
        <v>18</v>
      </c>
      <c r="L299" s="288">
        <f t="shared" si="47"/>
        <v>20</v>
      </c>
      <c r="M299" s="288">
        <f t="shared" si="47"/>
        <v>28</v>
      </c>
      <c r="N299" s="288">
        <f t="shared" si="47"/>
        <v>27</v>
      </c>
      <c r="O299" s="288">
        <f t="shared" si="47"/>
        <v>47</v>
      </c>
      <c r="P299" s="288">
        <f t="shared" si="47"/>
        <v>30</v>
      </c>
      <c r="Q299" s="288">
        <f t="shared" si="47"/>
        <v>6</v>
      </c>
    </row>
    <row r="302" spans="2:17" ht="18.75" x14ac:dyDescent="0.3">
      <c r="B302" s="451" t="s">
        <v>375</v>
      </c>
      <c r="C302" s="451"/>
      <c r="D302" s="451"/>
      <c r="E302" s="451"/>
      <c r="F302" s="451"/>
      <c r="G302" s="451"/>
      <c r="H302" s="451"/>
      <c r="I302" s="451"/>
      <c r="J302" s="451"/>
      <c r="K302" s="451"/>
      <c r="L302" s="451"/>
      <c r="M302" s="451"/>
      <c r="N302" s="282"/>
      <c r="O302" s="282"/>
      <c r="P302" s="282"/>
      <c r="Q302" s="282"/>
    </row>
    <row r="303" spans="2:17" x14ac:dyDescent="0.25"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</row>
    <row r="304" spans="2:17" x14ac:dyDescent="0.25">
      <c r="B304" s="406" t="s">
        <v>5</v>
      </c>
      <c r="C304" s="406" t="s">
        <v>12</v>
      </c>
      <c r="D304" s="406" t="s">
        <v>6</v>
      </c>
      <c r="E304" s="406" t="s">
        <v>17</v>
      </c>
      <c r="F304" s="406" t="s">
        <v>15</v>
      </c>
      <c r="G304" s="406" t="s">
        <v>100</v>
      </c>
      <c r="H304" s="406" t="s">
        <v>14</v>
      </c>
      <c r="I304" s="406" t="s">
        <v>13</v>
      </c>
      <c r="J304" s="406" t="s">
        <v>8</v>
      </c>
      <c r="K304" s="398" t="s">
        <v>113</v>
      </c>
      <c r="L304" s="409"/>
      <c r="M304" s="409"/>
      <c r="N304" s="409"/>
      <c r="O304" s="399"/>
      <c r="P304" s="394" t="s">
        <v>16</v>
      </c>
      <c r="Q304" s="395"/>
    </row>
    <row r="305" spans="2:17" ht="30" x14ac:dyDescent="0.25">
      <c r="B305" s="407"/>
      <c r="C305" s="407"/>
      <c r="D305" s="407"/>
      <c r="E305" s="407"/>
      <c r="F305" s="407"/>
      <c r="G305" s="407"/>
      <c r="H305" s="407"/>
      <c r="I305" s="407"/>
      <c r="J305" s="407"/>
      <c r="K305" s="398" t="s">
        <v>1</v>
      </c>
      <c r="L305" s="399"/>
      <c r="M305" s="398" t="s">
        <v>2</v>
      </c>
      <c r="N305" s="399"/>
      <c r="O305" s="283" t="s">
        <v>10</v>
      </c>
      <c r="P305" s="396"/>
      <c r="Q305" s="397"/>
    </row>
    <row r="306" spans="2:17" x14ac:dyDescent="0.25">
      <c r="B306" s="408"/>
      <c r="C306" s="408"/>
      <c r="D306" s="408"/>
      <c r="E306" s="408"/>
      <c r="F306" s="408"/>
      <c r="G306" s="408"/>
      <c r="H306" s="408"/>
      <c r="I306" s="408"/>
      <c r="J306" s="408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06" t="s">
        <v>0</v>
      </c>
      <c r="C307" s="400">
        <v>42940</v>
      </c>
      <c r="D307" s="306">
        <v>0</v>
      </c>
      <c r="E307" s="306">
        <v>0</v>
      </c>
      <c r="F307" s="306">
        <v>108</v>
      </c>
      <c r="G307" s="287">
        <v>2189224.2000000002</v>
      </c>
      <c r="H307" s="287">
        <v>234852.8</v>
      </c>
      <c r="I307" s="306">
        <v>95</v>
      </c>
      <c r="J307" s="306">
        <v>43</v>
      </c>
      <c r="K307" s="306">
        <v>30</v>
      </c>
      <c r="L307" s="306">
        <v>22</v>
      </c>
      <c r="M307" s="306">
        <v>31</v>
      </c>
      <c r="N307" s="306">
        <v>29</v>
      </c>
      <c r="O307" s="306">
        <v>51</v>
      </c>
      <c r="P307" s="243">
        <v>76</v>
      </c>
      <c r="Q307" s="243">
        <v>9</v>
      </c>
    </row>
    <row r="308" spans="2:17" x14ac:dyDescent="0.25">
      <c r="B308" s="285" t="s">
        <v>24</v>
      </c>
      <c r="C308" s="401"/>
      <c r="D308" s="299">
        <v>0</v>
      </c>
      <c r="E308" s="299">
        <v>0</v>
      </c>
      <c r="F308" s="299">
        <v>51</v>
      </c>
      <c r="G308" s="289">
        <v>1218130</v>
      </c>
      <c r="H308" s="289">
        <v>150960</v>
      </c>
      <c r="I308" s="299">
        <v>79</v>
      </c>
      <c r="J308" s="299">
        <v>78</v>
      </c>
      <c r="K308" s="299">
        <v>19</v>
      </c>
      <c r="L308" s="299">
        <v>19</v>
      </c>
      <c r="M308" s="299">
        <v>2</v>
      </c>
      <c r="N308" s="299">
        <v>3</v>
      </c>
      <c r="O308" s="306">
        <v>21</v>
      </c>
      <c r="P308" s="299">
        <v>15</v>
      </c>
      <c r="Q308" s="289">
        <v>0</v>
      </c>
    </row>
    <row r="309" spans="2:17" x14ac:dyDescent="0.25">
      <c r="B309" s="285" t="s">
        <v>25</v>
      </c>
      <c r="C309" s="401"/>
      <c r="D309" s="300">
        <v>0</v>
      </c>
      <c r="E309" s="300">
        <v>0</v>
      </c>
      <c r="F309" s="303">
        <v>42</v>
      </c>
      <c r="G309" s="304">
        <v>413467</v>
      </c>
      <c r="H309" s="304">
        <v>3986</v>
      </c>
      <c r="I309" s="303">
        <v>42</v>
      </c>
      <c r="J309" s="303">
        <v>24</v>
      </c>
      <c r="K309" s="303">
        <v>10</v>
      </c>
      <c r="L309" s="303">
        <v>10</v>
      </c>
      <c r="M309" s="300">
        <v>0</v>
      </c>
      <c r="N309" s="301">
        <v>0</v>
      </c>
      <c r="O309" s="306">
        <v>10</v>
      </c>
      <c r="P309" s="302">
        <v>6</v>
      </c>
      <c r="Q309" s="290">
        <v>0</v>
      </c>
    </row>
    <row r="310" spans="2:17" x14ac:dyDescent="0.25">
      <c r="B310" s="306" t="s">
        <v>161</v>
      </c>
      <c r="C310" s="401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306">
        <v>0</v>
      </c>
      <c r="P310" s="295">
        <v>0</v>
      </c>
      <c r="Q310" s="295">
        <v>0</v>
      </c>
    </row>
    <row r="311" spans="2:17" x14ac:dyDescent="0.25">
      <c r="B311" s="285" t="s">
        <v>85</v>
      </c>
      <c r="C311" s="436"/>
      <c r="D311" s="287">
        <v>0</v>
      </c>
      <c r="E311" s="287">
        <v>0</v>
      </c>
      <c r="F311" s="287">
        <v>138</v>
      </c>
      <c r="G311" s="287">
        <v>0</v>
      </c>
      <c r="H311" s="287">
        <v>94082</v>
      </c>
      <c r="I311" s="287">
        <v>0</v>
      </c>
      <c r="J311" s="287">
        <v>27</v>
      </c>
      <c r="K311" s="287">
        <v>36</v>
      </c>
      <c r="L311" s="287">
        <v>36</v>
      </c>
      <c r="M311" s="287">
        <v>0</v>
      </c>
      <c r="N311" s="287">
        <v>0</v>
      </c>
      <c r="O311" s="306">
        <v>36</v>
      </c>
      <c r="P311" s="287">
        <v>158</v>
      </c>
      <c r="Q311" s="287">
        <v>0</v>
      </c>
    </row>
    <row r="312" spans="2:17" x14ac:dyDescent="0.25">
      <c r="B312" s="402"/>
      <c r="C312" s="403"/>
      <c r="D312" s="288">
        <f>D307+D308+D309+D310+D311</f>
        <v>0</v>
      </c>
      <c r="E312" s="288">
        <f t="shared" ref="E312:Q312" si="48">E307+E308+E309+E310+E311</f>
        <v>0</v>
      </c>
      <c r="F312" s="288">
        <f t="shared" si="48"/>
        <v>339</v>
      </c>
      <c r="G312" s="288">
        <f t="shared" si="48"/>
        <v>3820821.2</v>
      </c>
      <c r="H312" s="288">
        <f t="shared" si="48"/>
        <v>483880.8</v>
      </c>
      <c r="I312" s="288">
        <f t="shared" si="48"/>
        <v>216</v>
      </c>
      <c r="J312" s="288">
        <f t="shared" si="48"/>
        <v>172</v>
      </c>
      <c r="K312" s="288">
        <f t="shared" si="48"/>
        <v>95</v>
      </c>
      <c r="L312" s="288">
        <f t="shared" si="48"/>
        <v>87</v>
      </c>
      <c r="M312" s="288">
        <f t="shared" si="48"/>
        <v>33</v>
      </c>
      <c r="N312" s="288">
        <f t="shared" si="48"/>
        <v>32</v>
      </c>
      <c r="O312" s="288">
        <f t="shared" si="48"/>
        <v>118</v>
      </c>
      <c r="P312" s="288">
        <f t="shared" si="48"/>
        <v>255</v>
      </c>
      <c r="Q312" s="288">
        <f t="shared" si="48"/>
        <v>9</v>
      </c>
    </row>
    <row r="315" spans="2:17" ht="18.75" x14ac:dyDescent="0.3">
      <c r="B315" s="451" t="s">
        <v>376</v>
      </c>
      <c r="C315" s="451"/>
      <c r="D315" s="451"/>
      <c r="E315" s="451"/>
      <c r="F315" s="451"/>
      <c r="G315" s="451"/>
      <c r="H315" s="451"/>
      <c r="I315" s="451"/>
      <c r="J315" s="451"/>
      <c r="K315" s="451"/>
      <c r="L315" s="451"/>
      <c r="M315" s="451"/>
      <c r="N315" s="282"/>
      <c r="O315" s="282"/>
      <c r="P315" s="282"/>
      <c r="Q315" s="282"/>
    </row>
    <row r="316" spans="2:17" x14ac:dyDescent="0.25"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</row>
    <row r="317" spans="2:17" x14ac:dyDescent="0.25">
      <c r="B317" s="406" t="s">
        <v>5</v>
      </c>
      <c r="C317" s="406" t="s">
        <v>12</v>
      </c>
      <c r="D317" s="406" t="s">
        <v>6</v>
      </c>
      <c r="E317" s="406" t="s">
        <v>17</v>
      </c>
      <c r="F317" s="406" t="s">
        <v>15</v>
      </c>
      <c r="G317" s="406" t="s">
        <v>100</v>
      </c>
      <c r="H317" s="406" t="s">
        <v>14</v>
      </c>
      <c r="I317" s="406" t="s">
        <v>13</v>
      </c>
      <c r="J317" s="406" t="s">
        <v>8</v>
      </c>
      <c r="K317" s="398" t="s">
        <v>113</v>
      </c>
      <c r="L317" s="409"/>
      <c r="M317" s="409"/>
      <c r="N317" s="409"/>
      <c r="O317" s="399"/>
      <c r="P317" s="394" t="s">
        <v>16</v>
      </c>
      <c r="Q317" s="395"/>
    </row>
    <row r="318" spans="2:17" ht="30" x14ac:dyDescent="0.25">
      <c r="B318" s="407"/>
      <c r="C318" s="407"/>
      <c r="D318" s="407"/>
      <c r="E318" s="407"/>
      <c r="F318" s="407"/>
      <c r="G318" s="407"/>
      <c r="H318" s="407"/>
      <c r="I318" s="407"/>
      <c r="J318" s="407"/>
      <c r="K318" s="398" t="s">
        <v>1</v>
      </c>
      <c r="L318" s="399"/>
      <c r="M318" s="398" t="s">
        <v>2</v>
      </c>
      <c r="N318" s="399"/>
      <c r="O318" s="283" t="s">
        <v>10</v>
      </c>
      <c r="P318" s="396"/>
      <c r="Q318" s="397"/>
    </row>
    <row r="319" spans="2:17" x14ac:dyDescent="0.25">
      <c r="B319" s="408"/>
      <c r="C319" s="408"/>
      <c r="D319" s="408"/>
      <c r="E319" s="408"/>
      <c r="F319" s="408"/>
      <c r="G319" s="408"/>
      <c r="H319" s="408"/>
      <c r="I319" s="408"/>
      <c r="J319" s="408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06" t="s">
        <v>0</v>
      </c>
      <c r="C320" s="400">
        <v>42941</v>
      </c>
      <c r="D320" s="306">
        <v>0</v>
      </c>
      <c r="E320" s="306">
        <v>0</v>
      </c>
      <c r="F320" s="307">
        <v>170</v>
      </c>
      <c r="G320" s="308">
        <v>3131645</v>
      </c>
      <c r="H320" s="308">
        <v>237136</v>
      </c>
      <c r="I320" s="307">
        <v>90</v>
      </c>
      <c r="J320" s="307">
        <v>43</v>
      </c>
      <c r="K320" s="307">
        <v>30</v>
      </c>
      <c r="L320" s="307">
        <v>21</v>
      </c>
      <c r="M320" s="307">
        <v>33</v>
      </c>
      <c r="N320" s="307">
        <v>33</v>
      </c>
      <c r="O320" s="307">
        <v>54</v>
      </c>
      <c r="P320" s="309">
        <v>101</v>
      </c>
      <c r="Q320" s="309">
        <v>9</v>
      </c>
    </row>
    <row r="321" spans="2:17" x14ac:dyDescent="0.25">
      <c r="B321" s="285" t="s">
        <v>24</v>
      </c>
      <c r="C321" s="401"/>
      <c r="D321" s="299">
        <v>0</v>
      </c>
      <c r="E321" s="299">
        <v>0</v>
      </c>
      <c r="F321" s="310">
        <v>54</v>
      </c>
      <c r="G321" s="311">
        <v>767200</v>
      </c>
      <c r="H321" s="311">
        <v>179480</v>
      </c>
      <c r="I321" s="310">
        <v>90</v>
      </c>
      <c r="J321" s="310">
        <v>38</v>
      </c>
      <c r="K321" s="310">
        <v>19</v>
      </c>
      <c r="L321" s="310">
        <v>19</v>
      </c>
      <c r="M321" s="310">
        <v>3</v>
      </c>
      <c r="N321" s="310">
        <v>3</v>
      </c>
      <c r="O321" s="307">
        <v>22</v>
      </c>
      <c r="P321" s="310">
        <v>18</v>
      </c>
      <c r="Q321" s="311">
        <v>0</v>
      </c>
    </row>
    <row r="322" spans="2:17" x14ac:dyDescent="0.25">
      <c r="B322" s="285" t="s">
        <v>25</v>
      </c>
      <c r="C322" s="401"/>
      <c r="D322" s="300">
        <v>0</v>
      </c>
      <c r="E322" s="300">
        <v>0</v>
      </c>
      <c r="F322" s="312">
        <v>66</v>
      </c>
      <c r="G322" s="313">
        <v>416498</v>
      </c>
      <c r="H322" s="313">
        <v>3998</v>
      </c>
      <c r="I322" s="312">
        <v>42</v>
      </c>
      <c r="J322" s="312">
        <v>22</v>
      </c>
      <c r="K322" s="312">
        <v>9</v>
      </c>
      <c r="L322" s="312">
        <v>9</v>
      </c>
      <c r="M322" s="300">
        <v>0</v>
      </c>
      <c r="N322" s="301">
        <v>0</v>
      </c>
      <c r="O322" s="307">
        <v>9</v>
      </c>
      <c r="P322" s="314">
        <v>6</v>
      </c>
      <c r="Q322" s="315">
        <v>0</v>
      </c>
    </row>
    <row r="323" spans="2:17" x14ac:dyDescent="0.25">
      <c r="B323" s="306" t="s">
        <v>161</v>
      </c>
      <c r="C323" s="401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306">
        <v>0</v>
      </c>
      <c r="P323" s="295">
        <v>0</v>
      </c>
      <c r="Q323" s="295">
        <v>0</v>
      </c>
    </row>
    <row r="324" spans="2:17" x14ac:dyDescent="0.25">
      <c r="B324" s="285" t="s">
        <v>85</v>
      </c>
      <c r="C324" s="436"/>
      <c r="D324" s="287">
        <v>0</v>
      </c>
      <c r="E324" s="287">
        <v>0</v>
      </c>
      <c r="F324" s="287">
        <v>141</v>
      </c>
      <c r="G324" s="287">
        <v>0</v>
      </c>
      <c r="H324" s="287">
        <v>82967</v>
      </c>
      <c r="I324" s="287">
        <v>0</v>
      </c>
      <c r="J324" s="287">
        <v>31</v>
      </c>
      <c r="K324" s="287">
        <v>36</v>
      </c>
      <c r="L324" s="287">
        <v>32</v>
      </c>
      <c r="M324" s="287">
        <v>0</v>
      </c>
      <c r="N324" s="287">
        <v>0</v>
      </c>
      <c r="O324" s="306">
        <v>32</v>
      </c>
      <c r="P324" s="287">
        <v>155</v>
      </c>
      <c r="Q324" s="287"/>
    </row>
    <row r="325" spans="2:17" x14ac:dyDescent="0.25">
      <c r="B325" s="402"/>
      <c r="C325" s="403"/>
      <c r="D325" s="288">
        <f>D320+D321+D322+D323+D324</f>
        <v>0</v>
      </c>
      <c r="E325" s="288">
        <f t="shared" ref="E325" si="49">E320+E321+E322+E323+E324</f>
        <v>0</v>
      </c>
      <c r="F325" s="288">
        <f>SUM(F320:F324)</f>
        <v>431</v>
      </c>
      <c r="G325" s="288">
        <f>SUM(G320:G324)</f>
        <v>4315343</v>
      </c>
      <c r="H325" s="288">
        <f t="shared" ref="H325" si="50">H320+H321+H322+H323+H324</f>
        <v>503581</v>
      </c>
      <c r="I325" s="288">
        <f>SUM(I320:I324)</f>
        <v>222</v>
      </c>
      <c r="J325" s="288">
        <f t="shared" ref="J325:N325" si="51">J320+J321+J322+J323+J324</f>
        <v>134</v>
      </c>
      <c r="K325" s="288">
        <f t="shared" si="51"/>
        <v>94</v>
      </c>
      <c r="L325" s="288">
        <f>SUM(L320:L324)</f>
        <v>81</v>
      </c>
      <c r="M325" s="288">
        <f t="shared" si="51"/>
        <v>36</v>
      </c>
      <c r="N325" s="288">
        <f t="shared" si="51"/>
        <v>36</v>
      </c>
      <c r="O325" s="288">
        <f>SUM(O320:O324)</f>
        <v>117</v>
      </c>
      <c r="P325" s="288">
        <f t="shared" ref="P325:Q325" si="52">P320+P321+P322+P323+P324</f>
        <v>280</v>
      </c>
      <c r="Q325" s="288">
        <f t="shared" si="52"/>
        <v>9</v>
      </c>
    </row>
    <row r="328" spans="2:17" ht="18.75" x14ac:dyDescent="0.3">
      <c r="B328" s="451" t="s">
        <v>377</v>
      </c>
      <c r="C328" s="451"/>
      <c r="D328" s="451"/>
      <c r="E328" s="451"/>
      <c r="F328" s="451"/>
      <c r="G328" s="451"/>
      <c r="H328" s="451"/>
      <c r="I328" s="451"/>
      <c r="J328" s="451"/>
      <c r="K328" s="451"/>
      <c r="L328" s="451"/>
      <c r="M328" s="451"/>
      <c r="N328" s="282"/>
      <c r="O328" s="282"/>
      <c r="P328" s="282"/>
      <c r="Q328" s="282"/>
    </row>
    <row r="329" spans="2:17" x14ac:dyDescent="0.25">
      <c r="B329" s="282"/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N329" s="282"/>
      <c r="O329" s="282"/>
      <c r="P329" s="282"/>
      <c r="Q329" s="282"/>
    </row>
    <row r="330" spans="2:17" x14ac:dyDescent="0.25">
      <c r="B330" s="406" t="s">
        <v>5</v>
      </c>
      <c r="C330" s="406" t="s">
        <v>12</v>
      </c>
      <c r="D330" s="406" t="s">
        <v>6</v>
      </c>
      <c r="E330" s="406" t="s">
        <v>17</v>
      </c>
      <c r="F330" s="406" t="s">
        <v>15</v>
      </c>
      <c r="G330" s="406" t="s">
        <v>100</v>
      </c>
      <c r="H330" s="406" t="s">
        <v>14</v>
      </c>
      <c r="I330" s="406" t="s">
        <v>13</v>
      </c>
      <c r="J330" s="406" t="s">
        <v>8</v>
      </c>
      <c r="K330" s="398" t="s">
        <v>113</v>
      </c>
      <c r="L330" s="409"/>
      <c r="M330" s="409"/>
      <c r="N330" s="409"/>
      <c r="O330" s="399"/>
      <c r="P330" s="394" t="s">
        <v>16</v>
      </c>
      <c r="Q330" s="395"/>
    </row>
    <row r="331" spans="2:17" ht="30" x14ac:dyDescent="0.25">
      <c r="B331" s="407"/>
      <c r="C331" s="407"/>
      <c r="D331" s="407"/>
      <c r="E331" s="407"/>
      <c r="F331" s="407"/>
      <c r="G331" s="407"/>
      <c r="H331" s="407"/>
      <c r="I331" s="407"/>
      <c r="J331" s="407"/>
      <c r="K331" s="398" t="s">
        <v>1</v>
      </c>
      <c r="L331" s="399"/>
      <c r="M331" s="398" t="s">
        <v>2</v>
      </c>
      <c r="N331" s="399"/>
      <c r="O331" s="283" t="s">
        <v>10</v>
      </c>
      <c r="P331" s="396"/>
      <c r="Q331" s="397"/>
    </row>
    <row r="332" spans="2:17" x14ac:dyDescent="0.25">
      <c r="B332" s="408"/>
      <c r="C332" s="408"/>
      <c r="D332" s="408"/>
      <c r="E332" s="408"/>
      <c r="F332" s="408"/>
      <c r="G332" s="408"/>
      <c r="H332" s="408"/>
      <c r="I332" s="408"/>
      <c r="J332" s="408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06" t="s">
        <v>0</v>
      </c>
      <c r="C333" s="400">
        <v>42942</v>
      </c>
      <c r="D333" s="316">
        <v>0</v>
      </c>
      <c r="E333" s="316">
        <v>0</v>
      </c>
      <c r="F333" s="307">
        <v>132</v>
      </c>
      <c r="G333" s="308">
        <v>2876754</v>
      </c>
      <c r="H333" s="308">
        <v>245062</v>
      </c>
      <c r="I333" s="307">
        <v>86</v>
      </c>
      <c r="J333" s="307">
        <v>65</v>
      </c>
      <c r="K333" s="307">
        <v>27</v>
      </c>
      <c r="L333" s="307">
        <v>24</v>
      </c>
      <c r="M333" s="307">
        <v>30</v>
      </c>
      <c r="N333" s="307">
        <v>30</v>
      </c>
      <c r="O333" s="307">
        <v>54</v>
      </c>
      <c r="P333" s="309">
        <v>99</v>
      </c>
      <c r="Q333" s="309">
        <v>10</v>
      </c>
    </row>
    <row r="334" spans="2:17" x14ac:dyDescent="0.25">
      <c r="B334" s="285" t="s">
        <v>24</v>
      </c>
      <c r="C334" s="401"/>
      <c r="D334" s="299">
        <v>0</v>
      </c>
      <c r="E334" s="299">
        <v>0</v>
      </c>
      <c r="F334" s="310">
        <v>48</v>
      </c>
      <c r="G334" s="311">
        <v>1171326</v>
      </c>
      <c r="H334" s="311">
        <v>117430</v>
      </c>
      <c r="I334" s="310">
        <v>80</v>
      </c>
      <c r="J334" s="310">
        <v>83</v>
      </c>
      <c r="K334" s="310">
        <v>19</v>
      </c>
      <c r="L334" s="310">
        <v>18</v>
      </c>
      <c r="M334" s="310">
        <v>4</v>
      </c>
      <c r="N334" s="310">
        <v>3</v>
      </c>
      <c r="O334" s="307">
        <v>21</v>
      </c>
      <c r="P334" s="310">
        <v>18</v>
      </c>
      <c r="Q334" s="311">
        <v>0</v>
      </c>
    </row>
    <row r="335" spans="2:17" x14ac:dyDescent="0.25">
      <c r="B335" s="285" t="s">
        <v>25</v>
      </c>
      <c r="C335" s="401"/>
      <c r="D335" s="300">
        <v>0</v>
      </c>
      <c r="E335" s="300">
        <v>0</v>
      </c>
      <c r="F335" s="312">
        <v>0</v>
      </c>
      <c r="G335" s="313">
        <v>0</v>
      </c>
      <c r="H335" s="313">
        <v>0</v>
      </c>
      <c r="I335" s="312">
        <v>0</v>
      </c>
      <c r="J335" s="312">
        <v>0</v>
      </c>
      <c r="K335" s="312">
        <v>0</v>
      </c>
      <c r="L335" s="312">
        <v>0</v>
      </c>
      <c r="M335" s="300">
        <v>0</v>
      </c>
      <c r="N335" s="301">
        <v>0</v>
      </c>
      <c r="O335" s="307">
        <v>0</v>
      </c>
      <c r="P335" s="314">
        <v>0</v>
      </c>
      <c r="Q335" s="315">
        <v>0</v>
      </c>
    </row>
    <row r="336" spans="2:17" x14ac:dyDescent="0.25">
      <c r="B336" s="306" t="s">
        <v>161</v>
      </c>
      <c r="C336" s="401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306">
        <v>0</v>
      </c>
      <c r="P336" s="295">
        <v>0</v>
      </c>
      <c r="Q336" s="295">
        <v>0</v>
      </c>
    </row>
    <row r="337" spans="2:17" x14ac:dyDescent="0.25">
      <c r="B337" s="285" t="s">
        <v>85</v>
      </c>
      <c r="C337" s="436"/>
      <c r="D337" s="287">
        <v>0</v>
      </c>
      <c r="E337" s="287">
        <v>0</v>
      </c>
      <c r="F337" s="287">
        <v>126</v>
      </c>
      <c r="G337" s="287">
        <v>0</v>
      </c>
      <c r="H337" s="287">
        <v>96677</v>
      </c>
      <c r="I337" s="287">
        <v>0</v>
      </c>
      <c r="J337" s="287">
        <v>36</v>
      </c>
      <c r="K337" s="287">
        <v>35</v>
      </c>
      <c r="L337" s="287">
        <v>37</v>
      </c>
      <c r="M337" s="287">
        <v>0</v>
      </c>
      <c r="N337" s="287">
        <v>0</v>
      </c>
      <c r="O337" s="317">
        <f>N337+L337</f>
        <v>37</v>
      </c>
      <c r="P337" s="287"/>
      <c r="Q337" s="287"/>
    </row>
    <row r="338" spans="2:17" x14ac:dyDescent="0.25">
      <c r="B338" s="402"/>
      <c r="C338" s="403"/>
      <c r="D338" s="288">
        <f>D333+D334+D335+D336+D337</f>
        <v>0</v>
      </c>
      <c r="E338" s="288">
        <f t="shared" ref="E338" si="53">E333+E334+E335+E336+E337</f>
        <v>0</v>
      </c>
      <c r="F338" s="288">
        <f>SUM(F333:F337)</f>
        <v>306</v>
      </c>
      <c r="G338" s="288">
        <f>SUM(G333:G337)</f>
        <v>4048080</v>
      </c>
      <c r="H338" s="288">
        <f t="shared" ref="H338" si="54">H333+H334+H335+H336+H337</f>
        <v>459169</v>
      </c>
      <c r="I338" s="288">
        <f>SUM(I333:I337)</f>
        <v>166</v>
      </c>
      <c r="J338" s="288">
        <f t="shared" ref="J338:K338" si="55">J333+J334+J335+J336+J337</f>
        <v>184</v>
      </c>
      <c r="K338" s="288">
        <f t="shared" si="55"/>
        <v>81</v>
      </c>
      <c r="L338" s="288">
        <f>SUM(L333:L337)</f>
        <v>79</v>
      </c>
      <c r="M338" s="288">
        <f t="shared" ref="M338:N338" si="56">M333+M334+M335+M336+M337</f>
        <v>34</v>
      </c>
      <c r="N338" s="288">
        <f t="shared" si="56"/>
        <v>33</v>
      </c>
      <c r="O338" s="288">
        <f>SUM(O333:O337)</f>
        <v>112</v>
      </c>
      <c r="P338" s="288">
        <f t="shared" ref="P338:Q338" si="57">P333+P334+P335+P336+P337</f>
        <v>117</v>
      </c>
      <c r="Q338" s="288">
        <f t="shared" si="57"/>
        <v>10</v>
      </c>
    </row>
    <row r="341" spans="2:17" ht="18.75" x14ac:dyDescent="0.3">
      <c r="B341" s="451" t="s">
        <v>378</v>
      </c>
      <c r="C341" s="451"/>
      <c r="D341" s="451"/>
      <c r="E341" s="451"/>
      <c r="F341" s="451"/>
      <c r="G341" s="451"/>
      <c r="H341" s="451"/>
      <c r="I341" s="451"/>
      <c r="J341" s="451"/>
      <c r="K341" s="451"/>
      <c r="L341" s="451"/>
      <c r="M341" s="451"/>
      <c r="N341" s="282"/>
      <c r="O341" s="282"/>
      <c r="P341" s="282"/>
      <c r="Q341" s="282"/>
    </row>
    <row r="342" spans="2:17" x14ac:dyDescent="0.25">
      <c r="B342" s="282"/>
      <c r="C342" s="282"/>
      <c r="D342" s="282"/>
      <c r="E342" s="282"/>
      <c r="F342" s="282"/>
      <c r="G342" s="282"/>
      <c r="H342" s="282"/>
      <c r="I342" s="282"/>
      <c r="J342" s="282"/>
      <c r="K342" s="282"/>
      <c r="L342" s="282"/>
      <c r="M342" s="282"/>
      <c r="N342" s="282"/>
      <c r="O342" s="282"/>
      <c r="P342" s="282"/>
      <c r="Q342" s="282"/>
    </row>
    <row r="343" spans="2:17" x14ac:dyDescent="0.25">
      <c r="B343" s="406" t="s">
        <v>5</v>
      </c>
      <c r="C343" s="406" t="s">
        <v>12</v>
      </c>
      <c r="D343" s="406" t="s">
        <v>6</v>
      </c>
      <c r="E343" s="406" t="s">
        <v>17</v>
      </c>
      <c r="F343" s="406" t="s">
        <v>15</v>
      </c>
      <c r="G343" s="406" t="s">
        <v>100</v>
      </c>
      <c r="H343" s="406" t="s">
        <v>14</v>
      </c>
      <c r="I343" s="406" t="s">
        <v>13</v>
      </c>
      <c r="J343" s="406" t="s">
        <v>8</v>
      </c>
      <c r="K343" s="398" t="s">
        <v>113</v>
      </c>
      <c r="L343" s="409"/>
      <c r="M343" s="409"/>
      <c r="N343" s="409"/>
      <c r="O343" s="399"/>
      <c r="P343" s="394" t="s">
        <v>16</v>
      </c>
      <c r="Q343" s="395"/>
    </row>
    <row r="344" spans="2:17" ht="30" x14ac:dyDescent="0.25">
      <c r="B344" s="407"/>
      <c r="C344" s="407"/>
      <c r="D344" s="407"/>
      <c r="E344" s="407"/>
      <c r="F344" s="407"/>
      <c r="G344" s="407"/>
      <c r="H344" s="407"/>
      <c r="I344" s="407"/>
      <c r="J344" s="407"/>
      <c r="K344" s="398" t="s">
        <v>1</v>
      </c>
      <c r="L344" s="399"/>
      <c r="M344" s="398" t="s">
        <v>2</v>
      </c>
      <c r="N344" s="399"/>
      <c r="O344" s="283" t="s">
        <v>10</v>
      </c>
      <c r="P344" s="396"/>
      <c r="Q344" s="397"/>
    </row>
    <row r="345" spans="2:17" x14ac:dyDescent="0.25">
      <c r="B345" s="408"/>
      <c r="C345" s="408"/>
      <c r="D345" s="408"/>
      <c r="E345" s="408"/>
      <c r="F345" s="408"/>
      <c r="G345" s="408"/>
      <c r="H345" s="408"/>
      <c r="I345" s="408"/>
      <c r="J345" s="408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16" t="s">
        <v>0</v>
      </c>
      <c r="C346" s="400">
        <v>42943</v>
      </c>
      <c r="D346" s="316">
        <v>0</v>
      </c>
      <c r="E346" s="316">
        <v>0</v>
      </c>
      <c r="F346" s="307">
        <v>129</v>
      </c>
      <c r="G346" s="308">
        <v>2537536.9</v>
      </c>
      <c r="H346" s="308">
        <v>198222</v>
      </c>
      <c r="I346" s="307">
        <v>79</v>
      </c>
      <c r="J346" s="307">
        <v>53</v>
      </c>
      <c r="K346" s="307">
        <v>30</v>
      </c>
      <c r="L346" s="307">
        <v>26</v>
      </c>
      <c r="M346" s="307">
        <v>28</v>
      </c>
      <c r="N346" s="307">
        <v>26</v>
      </c>
      <c r="O346" s="307">
        <v>52</v>
      </c>
      <c r="P346" s="309">
        <v>98</v>
      </c>
      <c r="Q346" s="309">
        <v>10</v>
      </c>
    </row>
    <row r="347" spans="2:17" x14ac:dyDescent="0.25">
      <c r="B347" s="285" t="s">
        <v>24</v>
      </c>
      <c r="C347" s="401"/>
      <c r="D347" s="299">
        <v>0</v>
      </c>
      <c r="E347" s="299">
        <v>0</v>
      </c>
      <c r="F347" s="310">
        <v>42</v>
      </c>
      <c r="G347" s="311">
        <v>1254020</v>
      </c>
      <c r="H347" s="311">
        <v>106680</v>
      </c>
      <c r="I347" s="310">
        <v>68</v>
      </c>
      <c r="J347" s="310">
        <v>78</v>
      </c>
      <c r="K347" s="310">
        <v>20</v>
      </c>
      <c r="L347" s="310">
        <v>20</v>
      </c>
      <c r="M347" s="310">
        <v>4</v>
      </c>
      <c r="N347" s="310">
        <v>3</v>
      </c>
      <c r="O347" s="307">
        <v>23</v>
      </c>
      <c r="P347" s="310">
        <v>15</v>
      </c>
      <c r="Q347" s="311">
        <v>0</v>
      </c>
    </row>
    <row r="348" spans="2:17" x14ac:dyDescent="0.25">
      <c r="B348" s="285" t="s">
        <v>25</v>
      </c>
      <c r="C348" s="401"/>
      <c r="D348" s="300">
        <v>0</v>
      </c>
      <c r="E348" s="300">
        <v>0</v>
      </c>
      <c r="F348" s="312">
        <v>36</v>
      </c>
      <c r="G348" s="313">
        <v>411853</v>
      </c>
      <c r="H348" s="313">
        <v>3926</v>
      </c>
      <c r="I348" s="312">
        <v>38</v>
      </c>
      <c r="J348" s="312">
        <v>26</v>
      </c>
      <c r="K348" s="312">
        <v>9</v>
      </c>
      <c r="L348" s="312">
        <v>12</v>
      </c>
      <c r="M348" s="300">
        <v>0</v>
      </c>
      <c r="N348" s="301">
        <v>0</v>
      </c>
      <c r="O348" s="307">
        <v>12</v>
      </c>
      <c r="P348" s="314">
        <v>6</v>
      </c>
      <c r="Q348" s="315">
        <v>0</v>
      </c>
    </row>
    <row r="349" spans="2:17" x14ac:dyDescent="0.25">
      <c r="B349" s="316" t="s">
        <v>161</v>
      </c>
      <c r="C349" s="401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316">
        <v>0</v>
      </c>
      <c r="P349" s="295">
        <v>0</v>
      </c>
      <c r="Q349" s="295">
        <v>0</v>
      </c>
    </row>
    <row r="350" spans="2:17" x14ac:dyDescent="0.25">
      <c r="B350" s="285" t="s">
        <v>85</v>
      </c>
      <c r="C350" s="436"/>
      <c r="D350" s="317">
        <v>0</v>
      </c>
      <c r="E350" s="317">
        <v>0</v>
      </c>
      <c r="F350" s="317">
        <v>135</v>
      </c>
      <c r="G350" s="317">
        <v>0</v>
      </c>
      <c r="H350" s="317">
        <v>57946.8</v>
      </c>
      <c r="I350" s="317">
        <v>0</v>
      </c>
      <c r="J350" s="317">
        <v>34</v>
      </c>
      <c r="K350" s="317">
        <v>37</v>
      </c>
      <c r="L350" s="317">
        <v>39</v>
      </c>
      <c r="M350" s="317">
        <v>0</v>
      </c>
      <c r="N350" s="317">
        <v>0</v>
      </c>
      <c r="O350" s="317">
        <v>39</v>
      </c>
      <c r="P350" s="317">
        <v>157</v>
      </c>
      <c r="Q350" s="317">
        <v>0</v>
      </c>
    </row>
    <row r="351" spans="2:17" x14ac:dyDescent="0.25">
      <c r="B351" s="402"/>
      <c r="C351" s="403"/>
      <c r="D351" s="288">
        <f>D346+D347+D348+D349+D350</f>
        <v>0</v>
      </c>
      <c r="E351" s="288">
        <f t="shared" ref="E351" si="58">E346+E347+E348+E349+E350</f>
        <v>0</v>
      </c>
      <c r="F351" s="288">
        <f>SUM(F346:F350)</f>
        <v>342</v>
      </c>
      <c r="G351" s="288">
        <f>SUM(G346:G350)</f>
        <v>4203409.9000000004</v>
      </c>
      <c r="H351" s="288">
        <f t="shared" ref="H351" si="59">H346+H347+H348+H349+H350</f>
        <v>366774.8</v>
      </c>
      <c r="I351" s="288">
        <f>SUM(I346:I350)</f>
        <v>185</v>
      </c>
      <c r="J351" s="288">
        <f t="shared" ref="J351:K351" si="60">J346+J347+J348+J349+J350</f>
        <v>191</v>
      </c>
      <c r="K351" s="288">
        <f t="shared" si="60"/>
        <v>96</v>
      </c>
      <c r="L351" s="288">
        <f>SUM(L346:L350)</f>
        <v>97</v>
      </c>
      <c r="M351" s="288">
        <f t="shared" ref="M351:N351" si="61">M346+M347+M348+M349+M350</f>
        <v>32</v>
      </c>
      <c r="N351" s="288">
        <f t="shared" si="61"/>
        <v>29</v>
      </c>
      <c r="O351" s="288">
        <f>SUM(O346:O350)</f>
        <v>126</v>
      </c>
      <c r="P351" s="288">
        <f t="shared" ref="P351:Q351" si="62">P346+P347+P348+P349+P350</f>
        <v>276</v>
      </c>
      <c r="Q351" s="288">
        <f t="shared" si="62"/>
        <v>10</v>
      </c>
    </row>
    <row r="354" spans="2:17" ht="18.75" x14ac:dyDescent="0.3">
      <c r="B354" s="451" t="s">
        <v>379</v>
      </c>
      <c r="C354" s="451"/>
      <c r="D354" s="451"/>
      <c r="E354" s="451"/>
      <c r="F354" s="451"/>
      <c r="G354" s="451"/>
      <c r="H354" s="451"/>
      <c r="I354" s="451"/>
      <c r="J354" s="451"/>
      <c r="K354" s="451"/>
      <c r="L354" s="451"/>
      <c r="M354" s="451"/>
      <c r="N354" s="282"/>
      <c r="O354" s="282"/>
      <c r="P354" s="282"/>
      <c r="Q354" s="282"/>
    </row>
    <row r="355" spans="2:17" x14ac:dyDescent="0.25">
      <c r="B355" s="282"/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</row>
    <row r="356" spans="2:17" x14ac:dyDescent="0.25">
      <c r="B356" s="406" t="s">
        <v>5</v>
      </c>
      <c r="C356" s="406" t="s">
        <v>12</v>
      </c>
      <c r="D356" s="406" t="s">
        <v>6</v>
      </c>
      <c r="E356" s="406" t="s">
        <v>17</v>
      </c>
      <c r="F356" s="406" t="s">
        <v>15</v>
      </c>
      <c r="G356" s="406" t="s">
        <v>100</v>
      </c>
      <c r="H356" s="406" t="s">
        <v>14</v>
      </c>
      <c r="I356" s="406" t="s">
        <v>13</v>
      </c>
      <c r="J356" s="406" t="s">
        <v>8</v>
      </c>
      <c r="K356" s="398" t="s">
        <v>113</v>
      </c>
      <c r="L356" s="409"/>
      <c r="M356" s="409"/>
      <c r="N356" s="409"/>
      <c r="O356" s="399"/>
      <c r="P356" s="394" t="s">
        <v>16</v>
      </c>
      <c r="Q356" s="395"/>
    </row>
    <row r="357" spans="2:17" ht="30" x14ac:dyDescent="0.25">
      <c r="B357" s="407"/>
      <c r="C357" s="407"/>
      <c r="D357" s="407"/>
      <c r="E357" s="407"/>
      <c r="F357" s="407"/>
      <c r="G357" s="407"/>
      <c r="H357" s="407"/>
      <c r="I357" s="407"/>
      <c r="J357" s="407"/>
      <c r="K357" s="398" t="s">
        <v>1</v>
      </c>
      <c r="L357" s="399"/>
      <c r="M357" s="398" t="s">
        <v>2</v>
      </c>
      <c r="N357" s="399"/>
      <c r="O357" s="283" t="s">
        <v>10</v>
      </c>
      <c r="P357" s="396"/>
      <c r="Q357" s="397"/>
    </row>
    <row r="358" spans="2:17" x14ac:dyDescent="0.25">
      <c r="B358" s="408"/>
      <c r="C358" s="408"/>
      <c r="D358" s="408"/>
      <c r="E358" s="408"/>
      <c r="F358" s="408"/>
      <c r="G358" s="408"/>
      <c r="H358" s="408"/>
      <c r="I358" s="408"/>
      <c r="J358" s="408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16" t="s">
        <v>0</v>
      </c>
      <c r="C359" s="400">
        <v>42944</v>
      </c>
      <c r="D359" s="316">
        <v>0</v>
      </c>
      <c r="E359" s="316">
        <v>0</v>
      </c>
      <c r="F359" s="307">
        <v>76</v>
      </c>
      <c r="G359" s="308">
        <v>3143307</v>
      </c>
      <c r="H359" s="308">
        <v>49839</v>
      </c>
      <c r="I359" s="307">
        <v>84</v>
      </c>
      <c r="J359" s="307">
        <v>61</v>
      </c>
      <c r="K359" s="307">
        <v>27</v>
      </c>
      <c r="L359" s="307">
        <v>23</v>
      </c>
      <c r="M359" s="307">
        <v>24</v>
      </c>
      <c r="N359" s="307">
        <v>16</v>
      </c>
      <c r="O359" s="307">
        <v>39</v>
      </c>
      <c r="P359" s="309">
        <v>84</v>
      </c>
      <c r="Q359" s="309">
        <v>9</v>
      </c>
    </row>
    <row r="360" spans="2:17" x14ac:dyDescent="0.25">
      <c r="B360" s="285" t="s">
        <v>24</v>
      </c>
      <c r="C360" s="401"/>
      <c r="D360" s="299">
        <v>0</v>
      </c>
      <c r="E360" s="299">
        <v>0</v>
      </c>
      <c r="F360" s="310">
        <v>63</v>
      </c>
      <c r="G360" s="311">
        <v>973970</v>
      </c>
      <c r="H360" s="311">
        <v>91140</v>
      </c>
      <c r="I360" s="310">
        <v>80</v>
      </c>
      <c r="J360" s="310">
        <v>65</v>
      </c>
      <c r="K360" s="310">
        <v>17</v>
      </c>
      <c r="L360" s="310">
        <v>17</v>
      </c>
      <c r="M360" s="310">
        <v>3</v>
      </c>
      <c r="N360" s="310">
        <v>2</v>
      </c>
      <c r="O360" s="307">
        <v>19</v>
      </c>
      <c r="P360" s="310">
        <v>10</v>
      </c>
      <c r="Q360" s="311">
        <v>0</v>
      </c>
    </row>
    <row r="361" spans="2:17" x14ac:dyDescent="0.25">
      <c r="B361" s="285" t="s">
        <v>25</v>
      </c>
      <c r="C361" s="401"/>
      <c r="D361" s="300">
        <v>0</v>
      </c>
      <c r="E361" s="300">
        <v>0</v>
      </c>
      <c r="F361" s="312">
        <v>34</v>
      </c>
      <c r="G361" s="313">
        <v>406352</v>
      </c>
      <c r="H361" s="313">
        <v>3900</v>
      </c>
      <c r="I361" s="312">
        <v>36</v>
      </c>
      <c r="J361" s="312">
        <v>21</v>
      </c>
      <c r="K361" s="312">
        <v>9</v>
      </c>
      <c r="L361" s="312">
        <v>9</v>
      </c>
      <c r="M361" s="300">
        <v>0</v>
      </c>
      <c r="N361" s="301">
        <v>0</v>
      </c>
      <c r="O361" s="307">
        <v>9</v>
      </c>
      <c r="P361" s="314">
        <v>6</v>
      </c>
      <c r="Q361" s="315">
        <v>0</v>
      </c>
    </row>
    <row r="362" spans="2:17" x14ac:dyDescent="0.25">
      <c r="B362" s="316" t="s">
        <v>161</v>
      </c>
      <c r="C362" s="401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316">
        <v>0</v>
      </c>
      <c r="P362" s="295">
        <v>0</v>
      </c>
      <c r="Q362" s="295">
        <v>0</v>
      </c>
    </row>
    <row r="363" spans="2:17" x14ac:dyDescent="0.25">
      <c r="B363" s="285" t="s">
        <v>85</v>
      </c>
      <c r="C363" s="436"/>
      <c r="D363" s="317">
        <v>0</v>
      </c>
      <c r="E363" s="317">
        <v>0</v>
      </c>
      <c r="F363" s="317">
        <v>147</v>
      </c>
      <c r="G363" s="317">
        <v>0</v>
      </c>
      <c r="H363" s="317">
        <v>77511</v>
      </c>
      <c r="I363" s="317">
        <v>0</v>
      </c>
      <c r="J363" s="317">
        <v>39</v>
      </c>
      <c r="K363" s="317">
        <v>39</v>
      </c>
      <c r="L363" s="317">
        <v>34</v>
      </c>
      <c r="M363" s="317">
        <v>0</v>
      </c>
      <c r="N363" s="317">
        <v>0</v>
      </c>
      <c r="O363" s="317">
        <v>34</v>
      </c>
      <c r="P363" s="317">
        <v>156</v>
      </c>
      <c r="Q363" s="317">
        <v>0</v>
      </c>
    </row>
    <row r="364" spans="2:17" x14ac:dyDescent="0.25">
      <c r="B364" s="402"/>
      <c r="C364" s="403"/>
      <c r="D364" s="288">
        <f>D359+D360+D361+D362+D363</f>
        <v>0</v>
      </c>
      <c r="E364" s="288">
        <f t="shared" ref="E364" si="63">E359+E360+E361+E362+E363</f>
        <v>0</v>
      </c>
      <c r="F364" s="288">
        <f>SUM(F359:F363)</f>
        <v>320</v>
      </c>
      <c r="G364" s="288">
        <f>SUM(G359:G363)</f>
        <v>4523629</v>
      </c>
      <c r="H364" s="288">
        <f t="shared" ref="H364" si="64">H359+H360+H361+H362+H363</f>
        <v>222390</v>
      </c>
      <c r="I364" s="288">
        <f>SUM(I359:I363)</f>
        <v>200</v>
      </c>
      <c r="J364" s="288">
        <f t="shared" ref="J364:K364" si="65">J359+J360+J361+J362+J363</f>
        <v>186</v>
      </c>
      <c r="K364" s="288">
        <f t="shared" si="65"/>
        <v>92</v>
      </c>
      <c r="L364" s="288">
        <f>SUM(L359:L363)</f>
        <v>83</v>
      </c>
      <c r="M364" s="288">
        <f t="shared" ref="M364:N364" si="66">M359+M360+M361+M362+M363</f>
        <v>27</v>
      </c>
      <c r="N364" s="288">
        <f t="shared" si="66"/>
        <v>18</v>
      </c>
      <c r="O364" s="288">
        <f>SUM(O359:O363)</f>
        <v>101</v>
      </c>
      <c r="P364" s="288">
        <f t="shared" ref="P364:Q364" si="67">P359+P360+P361+P362+P363</f>
        <v>256</v>
      </c>
      <c r="Q364" s="288">
        <f t="shared" si="67"/>
        <v>9</v>
      </c>
    </row>
    <row r="367" spans="2:17" ht="18.75" x14ac:dyDescent="0.3">
      <c r="B367" s="451" t="s">
        <v>380</v>
      </c>
      <c r="C367" s="451"/>
      <c r="D367" s="451"/>
      <c r="E367" s="451"/>
      <c r="F367" s="451"/>
      <c r="G367" s="451"/>
      <c r="H367" s="451"/>
      <c r="I367" s="451"/>
      <c r="J367" s="451"/>
      <c r="K367" s="451"/>
      <c r="L367" s="451"/>
      <c r="M367" s="451"/>
      <c r="N367" s="282"/>
      <c r="O367" s="282"/>
      <c r="P367" s="282"/>
      <c r="Q367" s="282"/>
    </row>
    <row r="368" spans="2:17" x14ac:dyDescent="0.25"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</row>
    <row r="369" spans="2:17" x14ac:dyDescent="0.25">
      <c r="B369" s="406" t="s">
        <v>5</v>
      </c>
      <c r="C369" s="406" t="s">
        <v>12</v>
      </c>
      <c r="D369" s="406" t="s">
        <v>6</v>
      </c>
      <c r="E369" s="406" t="s">
        <v>17</v>
      </c>
      <c r="F369" s="406" t="s">
        <v>15</v>
      </c>
      <c r="G369" s="406" t="s">
        <v>100</v>
      </c>
      <c r="H369" s="406" t="s">
        <v>14</v>
      </c>
      <c r="I369" s="406" t="s">
        <v>13</v>
      </c>
      <c r="J369" s="406" t="s">
        <v>8</v>
      </c>
      <c r="K369" s="398" t="s">
        <v>113</v>
      </c>
      <c r="L369" s="409"/>
      <c r="M369" s="409"/>
      <c r="N369" s="409"/>
      <c r="O369" s="399"/>
      <c r="P369" s="394" t="s">
        <v>16</v>
      </c>
      <c r="Q369" s="395"/>
    </row>
    <row r="370" spans="2:17" ht="30" x14ac:dyDescent="0.25">
      <c r="B370" s="407"/>
      <c r="C370" s="407"/>
      <c r="D370" s="407"/>
      <c r="E370" s="407"/>
      <c r="F370" s="407"/>
      <c r="G370" s="407"/>
      <c r="H370" s="407"/>
      <c r="I370" s="407"/>
      <c r="J370" s="407"/>
      <c r="K370" s="398" t="s">
        <v>1</v>
      </c>
      <c r="L370" s="399"/>
      <c r="M370" s="398" t="s">
        <v>2</v>
      </c>
      <c r="N370" s="399"/>
      <c r="O370" s="283" t="s">
        <v>10</v>
      </c>
      <c r="P370" s="396"/>
      <c r="Q370" s="397"/>
    </row>
    <row r="371" spans="2:17" x14ac:dyDescent="0.25">
      <c r="B371" s="408"/>
      <c r="C371" s="408"/>
      <c r="D371" s="408"/>
      <c r="E371" s="408"/>
      <c r="F371" s="408"/>
      <c r="G371" s="408"/>
      <c r="H371" s="408"/>
      <c r="I371" s="408"/>
      <c r="J371" s="408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16" t="s">
        <v>0</v>
      </c>
      <c r="C372" s="400">
        <v>42945</v>
      </c>
      <c r="D372" s="316">
        <v>0</v>
      </c>
      <c r="E372" s="316">
        <v>0</v>
      </c>
      <c r="F372" s="307">
        <v>59</v>
      </c>
      <c r="G372" s="308">
        <v>3388850</v>
      </c>
      <c r="H372" s="308">
        <v>259988</v>
      </c>
      <c r="I372" s="307">
        <v>117</v>
      </c>
      <c r="J372" s="307">
        <v>32</v>
      </c>
      <c r="K372" s="307">
        <v>10</v>
      </c>
      <c r="L372" s="307">
        <v>10</v>
      </c>
      <c r="M372" s="307">
        <v>23</v>
      </c>
      <c r="N372" s="307">
        <v>14</v>
      </c>
      <c r="O372" s="307">
        <v>24</v>
      </c>
      <c r="P372" s="309">
        <v>24</v>
      </c>
      <c r="Q372" s="309">
        <v>7</v>
      </c>
    </row>
    <row r="373" spans="2:17" x14ac:dyDescent="0.25">
      <c r="B373" s="285" t="s">
        <v>24</v>
      </c>
      <c r="C373" s="401"/>
      <c r="D373" s="299">
        <v>0</v>
      </c>
      <c r="E373" s="299">
        <v>0</v>
      </c>
      <c r="F373" s="310">
        <v>9</v>
      </c>
      <c r="G373" s="311">
        <v>677580</v>
      </c>
      <c r="H373" s="311">
        <v>120780</v>
      </c>
      <c r="I373" s="310">
        <v>65</v>
      </c>
      <c r="J373" s="310">
        <v>46</v>
      </c>
      <c r="K373" s="310">
        <v>2</v>
      </c>
      <c r="L373" s="310">
        <v>2</v>
      </c>
      <c r="M373" s="310">
        <v>2</v>
      </c>
      <c r="N373" s="310">
        <v>2</v>
      </c>
      <c r="O373" s="307">
        <v>4</v>
      </c>
      <c r="P373" s="310">
        <v>2</v>
      </c>
      <c r="Q373" s="311">
        <v>0</v>
      </c>
    </row>
    <row r="374" spans="2:17" x14ac:dyDescent="0.25">
      <c r="B374" s="285" t="s">
        <v>25</v>
      </c>
      <c r="C374" s="401"/>
      <c r="D374" s="300">
        <v>0</v>
      </c>
      <c r="E374" s="300">
        <v>0</v>
      </c>
      <c r="F374" s="312">
        <v>0</v>
      </c>
      <c r="G374" s="313">
        <v>196068</v>
      </c>
      <c r="H374" s="313">
        <v>0</v>
      </c>
      <c r="I374" s="312">
        <v>0</v>
      </c>
      <c r="J374" s="312">
        <v>19</v>
      </c>
      <c r="K374" s="312">
        <v>1</v>
      </c>
      <c r="L374" s="312">
        <v>1</v>
      </c>
      <c r="M374" s="300">
        <v>0</v>
      </c>
      <c r="N374" s="301">
        <v>0</v>
      </c>
      <c r="O374" s="307">
        <v>1</v>
      </c>
      <c r="P374" s="314">
        <v>0</v>
      </c>
      <c r="Q374" s="315">
        <v>0</v>
      </c>
    </row>
    <row r="375" spans="2:17" x14ac:dyDescent="0.25">
      <c r="B375" s="316" t="s">
        <v>161</v>
      </c>
      <c r="C375" s="401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285" t="s">
        <v>85</v>
      </c>
      <c r="C376" s="436"/>
      <c r="D376" s="317">
        <v>0</v>
      </c>
      <c r="E376" s="317">
        <v>0</v>
      </c>
      <c r="F376" s="317">
        <v>9</v>
      </c>
      <c r="G376" s="317">
        <v>0</v>
      </c>
      <c r="H376" s="317">
        <v>13190</v>
      </c>
      <c r="I376" s="317">
        <v>0</v>
      </c>
      <c r="J376" s="317">
        <v>8</v>
      </c>
      <c r="K376" s="317">
        <v>7</v>
      </c>
      <c r="L376" s="317">
        <v>7</v>
      </c>
      <c r="M376" s="317">
        <v>0</v>
      </c>
      <c r="N376" s="317">
        <v>0</v>
      </c>
      <c r="O376" s="317">
        <v>7</v>
      </c>
      <c r="P376" s="317">
        <v>13</v>
      </c>
      <c r="Q376" s="317">
        <v>0</v>
      </c>
    </row>
    <row r="377" spans="2:17" x14ac:dyDescent="0.25">
      <c r="B377" s="402"/>
      <c r="C377" s="403"/>
      <c r="D377" s="288">
        <f>D372+D373+D374+D375+D376</f>
        <v>0</v>
      </c>
      <c r="E377" s="288">
        <f t="shared" ref="E377" si="68">E372+E373+E374+E375+E376</f>
        <v>0</v>
      </c>
      <c r="F377" s="288">
        <f>SUM(F372:F376)</f>
        <v>77</v>
      </c>
      <c r="G377" s="288">
        <f>SUM(G372:G376)</f>
        <v>4262498</v>
      </c>
      <c r="H377" s="288">
        <f t="shared" ref="H377" si="69">H372+H373+H374+H375+H376</f>
        <v>393958</v>
      </c>
      <c r="I377" s="288">
        <f>SUM(I372:I376)</f>
        <v>182</v>
      </c>
      <c r="J377" s="288">
        <f t="shared" ref="J377:K377" si="70">J372+J373+J374+J375+J376</f>
        <v>105</v>
      </c>
      <c r="K377" s="288">
        <f t="shared" si="70"/>
        <v>20</v>
      </c>
      <c r="L377" s="288">
        <f>SUM(L372:L376)</f>
        <v>20</v>
      </c>
      <c r="M377" s="288">
        <f t="shared" ref="M377:N377" si="71">M372+M373+M374+M375+M376</f>
        <v>25</v>
      </c>
      <c r="N377" s="288">
        <f t="shared" si="71"/>
        <v>16</v>
      </c>
      <c r="O377" s="288">
        <f>SUM(O372:O376)</f>
        <v>36</v>
      </c>
      <c r="P377" s="288">
        <f t="shared" ref="P377:Q377" si="72">P372+P373+P374+P375+P376</f>
        <v>39</v>
      </c>
      <c r="Q377" s="288">
        <f t="shared" si="72"/>
        <v>7</v>
      </c>
    </row>
    <row r="380" spans="2:17" ht="18.75" x14ac:dyDescent="0.3">
      <c r="B380" s="451" t="s">
        <v>381</v>
      </c>
      <c r="C380" s="451"/>
      <c r="D380" s="451"/>
      <c r="E380" s="451"/>
      <c r="F380" s="451"/>
      <c r="G380" s="451"/>
      <c r="H380" s="451"/>
      <c r="I380" s="451"/>
      <c r="J380" s="451"/>
      <c r="K380" s="451"/>
      <c r="L380" s="451"/>
      <c r="M380" s="451"/>
      <c r="N380" s="282"/>
      <c r="O380" s="282"/>
      <c r="P380" s="282"/>
      <c r="Q380" s="282"/>
    </row>
    <row r="381" spans="2:17" x14ac:dyDescent="0.25">
      <c r="B381" s="282"/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</row>
    <row r="382" spans="2:17" x14ac:dyDescent="0.25">
      <c r="B382" s="406" t="s">
        <v>5</v>
      </c>
      <c r="C382" s="406" t="s">
        <v>12</v>
      </c>
      <c r="D382" s="406" t="s">
        <v>6</v>
      </c>
      <c r="E382" s="406" t="s">
        <v>17</v>
      </c>
      <c r="F382" s="406" t="s">
        <v>15</v>
      </c>
      <c r="G382" s="406" t="s">
        <v>100</v>
      </c>
      <c r="H382" s="406" t="s">
        <v>14</v>
      </c>
      <c r="I382" s="406" t="s">
        <v>13</v>
      </c>
      <c r="J382" s="406" t="s">
        <v>8</v>
      </c>
      <c r="K382" s="398" t="s">
        <v>113</v>
      </c>
      <c r="L382" s="409"/>
      <c r="M382" s="409"/>
      <c r="N382" s="409"/>
      <c r="O382" s="399"/>
      <c r="P382" s="394" t="s">
        <v>16</v>
      </c>
      <c r="Q382" s="395"/>
    </row>
    <row r="383" spans="2:17" ht="30" x14ac:dyDescent="0.25">
      <c r="B383" s="407"/>
      <c r="C383" s="407"/>
      <c r="D383" s="407"/>
      <c r="E383" s="407"/>
      <c r="F383" s="407"/>
      <c r="G383" s="407"/>
      <c r="H383" s="407"/>
      <c r="I383" s="407"/>
      <c r="J383" s="407"/>
      <c r="K383" s="398" t="s">
        <v>1</v>
      </c>
      <c r="L383" s="399"/>
      <c r="M383" s="398" t="s">
        <v>2</v>
      </c>
      <c r="N383" s="399"/>
      <c r="O383" s="283" t="s">
        <v>10</v>
      </c>
      <c r="P383" s="396"/>
      <c r="Q383" s="397"/>
    </row>
    <row r="384" spans="2:17" x14ac:dyDescent="0.25">
      <c r="B384" s="408"/>
      <c r="C384" s="408"/>
      <c r="D384" s="408"/>
      <c r="E384" s="408"/>
      <c r="F384" s="408"/>
      <c r="G384" s="408"/>
      <c r="H384" s="408"/>
      <c r="I384" s="408"/>
      <c r="J384" s="408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16" t="s">
        <v>0</v>
      </c>
      <c r="C385" s="400">
        <v>42946</v>
      </c>
      <c r="D385" s="316">
        <v>0</v>
      </c>
      <c r="E385" s="316">
        <v>0</v>
      </c>
      <c r="F385" s="307">
        <v>92</v>
      </c>
      <c r="G385" s="308">
        <v>3296254</v>
      </c>
      <c r="H385" s="308">
        <v>93715</v>
      </c>
      <c r="I385" s="307">
        <v>106</v>
      </c>
      <c r="J385" s="307">
        <v>67</v>
      </c>
      <c r="K385" s="307">
        <v>6</v>
      </c>
      <c r="L385" s="307">
        <v>10</v>
      </c>
      <c r="M385" s="307">
        <v>30</v>
      </c>
      <c r="N385" s="307">
        <v>25</v>
      </c>
      <c r="O385" s="307">
        <v>35</v>
      </c>
      <c r="P385" s="309">
        <v>20</v>
      </c>
      <c r="Q385" s="309">
        <v>8</v>
      </c>
    </row>
    <row r="386" spans="2:17" x14ac:dyDescent="0.25">
      <c r="B386" s="285" t="s">
        <v>24</v>
      </c>
      <c r="C386" s="401"/>
      <c r="D386" s="299">
        <v>0</v>
      </c>
      <c r="E386" s="299">
        <v>0</v>
      </c>
      <c r="F386" s="310">
        <v>15</v>
      </c>
      <c r="G386" s="311">
        <v>815010</v>
      </c>
      <c r="H386" s="311">
        <v>90430</v>
      </c>
      <c r="I386" s="310">
        <v>70</v>
      </c>
      <c r="J386" s="310">
        <v>46</v>
      </c>
      <c r="K386" s="310">
        <v>4</v>
      </c>
      <c r="L386" s="310">
        <v>4</v>
      </c>
      <c r="M386" s="310">
        <v>0</v>
      </c>
      <c r="N386" s="310">
        <v>1</v>
      </c>
      <c r="O386" s="307">
        <v>5</v>
      </c>
      <c r="P386" s="310">
        <v>2</v>
      </c>
      <c r="Q386" s="311">
        <v>0</v>
      </c>
    </row>
    <row r="387" spans="2:17" x14ac:dyDescent="0.25">
      <c r="B387" s="285" t="s">
        <v>25</v>
      </c>
      <c r="C387" s="401"/>
      <c r="D387" s="300">
        <v>0</v>
      </c>
      <c r="E387" s="300">
        <v>0</v>
      </c>
      <c r="F387" s="312">
        <v>0</v>
      </c>
      <c r="G387" s="313">
        <v>216368</v>
      </c>
      <c r="H387" s="313">
        <v>0</v>
      </c>
      <c r="I387" s="312">
        <v>0</v>
      </c>
      <c r="J387" s="312">
        <v>18</v>
      </c>
      <c r="K387" s="312">
        <v>1</v>
      </c>
      <c r="L387" s="312">
        <v>1</v>
      </c>
      <c r="M387" s="300">
        <v>0</v>
      </c>
      <c r="N387" s="301">
        <v>0</v>
      </c>
      <c r="O387" s="307">
        <v>1</v>
      </c>
      <c r="P387" s="314">
        <v>0</v>
      </c>
      <c r="Q387" s="315">
        <v>0</v>
      </c>
    </row>
    <row r="388" spans="2:17" x14ac:dyDescent="0.25">
      <c r="B388" s="316" t="s">
        <v>161</v>
      </c>
      <c r="C388" s="401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285" t="s">
        <v>85</v>
      </c>
      <c r="C389" s="436"/>
      <c r="D389" s="317">
        <v>0</v>
      </c>
      <c r="E389" s="317">
        <v>0</v>
      </c>
      <c r="F389" s="317">
        <v>6</v>
      </c>
      <c r="G389" s="317">
        <v>0</v>
      </c>
      <c r="H389" s="317">
        <v>7609</v>
      </c>
      <c r="I389" s="317">
        <v>0</v>
      </c>
      <c r="J389" s="317">
        <v>7</v>
      </c>
      <c r="K389" s="317">
        <v>2</v>
      </c>
      <c r="L389" s="317">
        <v>2</v>
      </c>
      <c r="M389" s="317">
        <v>0</v>
      </c>
      <c r="N389" s="317">
        <v>0</v>
      </c>
      <c r="O389" s="317">
        <v>2</v>
      </c>
      <c r="P389" s="317">
        <v>11</v>
      </c>
      <c r="Q389" s="317">
        <v>0</v>
      </c>
    </row>
    <row r="390" spans="2:17" x14ac:dyDescent="0.25">
      <c r="B390" s="402"/>
      <c r="C390" s="403"/>
      <c r="D390" s="288">
        <f>D385+D386+D387+D388+D389</f>
        <v>0</v>
      </c>
      <c r="E390" s="288">
        <f t="shared" ref="E390" si="73">E385+E386+E387+E388+E389</f>
        <v>0</v>
      </c>
      <c r="F390" s="288">
        <f>SUM(F385:F389)</f>
        <v>113</v>
      </c>
      <c r="G390" s="288">
        <f>SUM(G385:G389)</f>
        <v>4327632</v>
      </c>
      <c r="H390" s="288">
        <f t="shared" ref="H390" si="74">H385+H386+H387+H388+H389</f>
        <v>191754</v>
      </c>
      <c r="I390" s="288">
        <f>SUM(I385:I389)</f>
        <v>176</v>
      </c>
      <c r="J390" s="288">
        <f t="shared" ref="J390:K390" si="75">J385+J386+J387+J388+J389</f>
        <v>138</v>
      </c>
      <c r="K390" s="288">
        <f t="shared" si="75"/>
        <v>13</v>
      </c>
      <c r="L390" s="288">
        <f>SUM(L385:L389)</f>
        <v>17</v>
      </c>
      <c r="M390" s="288">
        <f t="shared" ref="M390:N390" si="76">M385+M386+M387+M388+M389</f>
        <v>30</v>
      </c>
      <c r="N390" s="288">
        <f t="shared" si="76"/>
        <v>26</v>
      </c>
      <c r="O390" s="288">
        <f>SUM(O385:O389)</f>
        <v>43</v>
      </c>
      <c r="P390" s="288">
        <f t="shared" ref="P390:Q390" si="77">P385+P386+P387+P388+P389</f>
        <v>33</v>
      </c>
      <c r="Q390" s="288">
        <f t="shared" si="77"/>
        <v>8</v>
      </c>
    </row>
    <row r="393" spans="2:17" ht="18.75" x14ac:dyDescent="0.3">
      <c r="B393" s="451" t="s">
        <v>382</v>
      </c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282"/>
      <c r="O393" s="282"/>
      <c r="P393" s="282"/>
      <c r="Q393" s="282"/>
    </row>
    <row r="394" spans="2:17" x14ac:dyDescent="0.25">
      <c r="B394" s="282"/>
      <c r="C394" s="282"/>
      <c r="D394" s="282"/>
      <c r="E394" s="282"/>
      <c r="F394" s="282"/>
      <c r="G394" s="282"/>
      <c r="H394" s="282"/>
      <c r="I394" s="282"/>
      <c r="J394" s="282"/>
      <c r="K394" s="282"/>
      <c r="L394" s="282"/>
      <c r="M394" s="282"/>
      <c r="N394" s="282"/>
      <c r="O394" s="282"/>
      <c r="P394" s="282"/>
      <c r="Q394" s="282"/>
    </row>
    <row r="395" spans="2:17" x14ac:dyDescent="0.25">
      <c r="B395" s="406" t="s">
        <v>5</v>
      </c>
      <c r="C395" s="406" t="s">
        <v>12</v>
      </c>
      <c r="D395" s="406" t="s">
        <v>6</v>
      </c>
      <c r="E395" s="406" t="s">
        <v>17</v>
      </c>
      <c r="F395" s="406" t="s">
        <v>15</v>
      </c>
      <c r="G395" s="406" t="s">
        <v>100</v>
      </c>
      <c r="H395" s="406" t="s">
        <v>14</v>
      </c>
      <c r="I395" s="406" t="s">
        <v>13</v>
      </c>
      <c r="J395" s="406" t="s">
        <v>8</v>
      </c>
      <c r="K395" s="398" t="s">
        <v>113</v>
      </c>
      <c r="L395" s="409"/>
      <c r="M395" s="409"/>
      <c r="N395" s="409"/>
      <c r="O395" s="399"/>
      <c r="P395" s="394" t="s">
        <v>16</v>
      </c>
      <c r="Q395" s="395"/>
    </row>
    <row r="396" spans="2:17" ht="30" x14ac:dyDescent="0.25">
      <c r="B396" s="407"/>
      <c r="C396" s="407"/>
      <c r="D396" s="407"/>
      <c r="E396" s="407"/>
      <c r="F396" s="407"/>
      <c r="G396" s="407"/>
      <c r="H396" s="407"/>
      <c r="I396" s="407"/>
      <c r="J396" s="407"/>
      <c r="K396" s="398" t="s">
        <v>1</v>
      </c>
      <c r="L396" s="399"/>
      <c r="M396" s="398" t="s">
        <v>2</v>
      </c>
      <c r="N396" s="399"/>
      <c r="O396" s="283" t="s">
        <v>10</v>
      </c>
      <c r="P396" s="396"/>
      <c r="Q396" s="397"/>
    </row>
    <row r="397" spans="2:17" x14ac:dyDescent="0.25">
      <c r="B397" s="408"/>
      <c r="C397" s="408"/>
      <c r="D397" s="408"/>
      <c r="E397" s="408"/>
      <c r="F397" s="408"/>
      <c r="G397" s="408"/>
      <c r="H397" s="408"/>
      <c r="I397" s="408"/>
      <c r="J397" s="408"/>
      <c r="K397" s="283" t="s">
        <v>4</v>
      </c>
      <c r="L397" s="283" t="s">
        <v>3</v>
      </c>
      <c r="M397" s="283" t="s">
        <v>4</v>
      </c>
      <c r="N397" s="283" t="s">
        <v>3</v>
      </c>
      <c r="O397" s="283" t="s">
        <v>3</v>
      </c>
      <c r="P397" s="284" t="s">
        <v>1</v>
      </c>
      <c r="Q397" s="284" t="s">
        <v>2</v>
      </c>
    </row>
    <row r="398" spans="2:17" x14ac:dyDescent="0.25">
      <c r="B398" s="316" t="s">
        <v>0</v>
      </c>
      <c r="C398" s="400">
        <v>42947</v>
      </c>
      <c r="D398" s="316">
        <v>0</v>
      </c>
      <c r="E398" s="316">
        <v>0</v>
      </c>
      <c r="F398" s="307">
        <v>98</v>
      </c>
      <c r="G398" s="308">
        <v>3579121</v>
      </c>
      <c r="H398" s="308">
        <v>240851.8</v>
      </c>
      <c r="I398" s="307">
        <v>101</v>
      </c>
      <c r="J398" s="307">
        <v>61</v>
      </c>
      <c r="K398" s="307">
        <v>28</v>
      </c>
      <c r="L398" s="307">
        <v>24</v>
      </c>
      <c r="M398" s="307">
        <v>34</v>
      </c>
      <c r="N398" s="307">
        <v>24</v>
      </c>
      <c r="O398" s="307">
        <v>48</v>
      </c>
      <c r="P398" s="309">
        <v>63</v>
      </c>
      <c r="Q398" s="309">
        <v>8</v>
      </c>
    </row>
    <row r="399" spans="2:17" x14ac:dyDescent="0.25">
      <c r="B399" s="285" t="s">
        <v>24</v>
      </c>
      <c r="C399" s="401"/>
      <c r="D399" s="299">
        <v>0</v>
      </c>
      <c r="E399" s="299">
        <v>0</v>
      </c>
      <c r="F399" s="310">
        <v>57</v>
      </c>
      <c r="G399" s="311">
        <v>937260</v>
      </c>
      <c r="H399" s="311">
        <v>122370</v>
      </c>
      <c r="I399" s="310">
        <v>65</v>
      </c>
      <c r="J399" s="310">
        <v>77</v>
      </c>
      <c r="K399" s="310">
        <v>18</v>
      </c>
      <c r="L399" s="310">
        <v>22</v>
      </c>
      <c r="M399" s="310">
        <v>2</v>
      </c>
      <c r="N399" s="310">
        <v>2</v>
      </c>
      <c r="O399" s="307">
        <v>24</v>
      </c>
      <c r="P399" s="310">
        <v>15</v>
      </c>
      <c r="Q399" s="311">
        <v>0</v>
      </c>
    </row>
    <row r="400" spans="2:17" x14ac:dyDescent="0.25">
      <c r="B400" s="285" t="s">
        <v>25</v>
      </c>
      <c r="C400" s="401"/>
      <c r="D400" s="300">
        <v>0</v>
      </c>
      <c r="E400" s="300">
        <v>0</v>
      </c>
      <c r="F400" s="312">
        <v>34</v>
      </c>
      <c r="G400" s="313">
        <v>442668</v>
      </c>
      <c r="H400" s="313">
        <v>4348</v>
      </c>
      <c r="I400" s="312">
        <v>32</v>
      </c>
      <c r="J400" s="312">
        <v>28</v>
      </c>
      <c r="K400" s="312">
        <v>9</v>
      </c>
      <c r="L400" s="312">
        <v>10</v>
      </c>
      <c r="M400" s="300">
        <v>0</v>
      </c>
      <c r="N400" s="301">
        <v>0</v>
      </c>
      <c r="O400" s="307">
        <v>10</v>
      </c>
      <c r="P400" s="314">
        <v>6</v>
      </c>
      <c r="Q400" s="315">
        <v>0</v>
      </c>
    </row>
    <row r="401" spans="2:17" x14ac:dyDescent="0.25">
      <c r="B401" s="316" t="s">
        <v>161</v>
      </c>
      <c r="C401" s="401"/>
      <c r="D401" s="295">
        <v>0</v>
      </c>
      <c r="E401" s="295">
        <v>0</v>
      </c>
      <c r="F401" s="295">
        <v>0</v>
      </c>
      <c r="G401" s="295">
        <v>0</v>
      </c>
      <c r="H401" s="295">
        <v>0</v>
      </c>
      <c r="I401" s="295">
        <v>0</v>
      </c>
      <c r="J401" s="295">
        <v>0</v>
      </c>
      <c r="K401" s="295">
        <v>0</v>
      </c>
      <c r="L401" s="295">
        <v>0</v>
      </c>
      <c r="M401" s="295">
        <v>0</v>
      </c>
      <c r="N401" s="295">
        <v>0</v>
      </c>
      <c r="O401" s="295">
        <v>0</v>
      </c>
      <c r="P401" s="295">
        <v>0</v>
      </c>
      <c r="Q401" s="295">
        <v>0</v>
      </c>
    </row>
    <row r="402" spans="2:17" x14ac:dyDescent="0.25">
      <c r="B402" s="285" t="s">
        <v>85</v>
      </c>
      <c r="C402" s="436"/>
      <c r="D402" s="317">
        <v>0</v>
      </c>
      <c r="E402" s="317">
        <v>0</v>
      </c>
      <c r="F402" s="317">
        <v>114</v>
      </c>
      <c r="G402" s="317">
        <v>0</v>
      </c>
      <c r="H402" s="317">
        <v>79188</v>
      </c>
      <c r="I402" s="317">
        <v>0</v>
      </c>
      <c r="J402" s="317">
        <v>32</v>
      </c>
      <c r="K402" s="317">
        <v>35</v>
      </c>
      <c r="L402" s="317">
        <v>33</v>
      </c>
      <c r="M402" s="317">
        <v>0</v>
      </c>
      <c r="N402" s="317">
        <v>0</v>
      </c>
      <c r="O402" s="317">
        <v>33</v>
      </c>
      <c r="P402" s="317">
        <v>65</v>
      </c>
      <c r="Q402" s="317">
        <v>0</v>
      </c>
    </row>
    <row r="403" spans="2:17" x14ac:dyDescent="0.25">
      <c r="B403" s="402"/>
      <c r="C403" s="403"/>
      <c r="D403" s="288">
        <f>D398+D399+D400+D401+D402</f>
        <v>0</v>
      </c>
      <c r="E403" s="288">
        <f t="shared" ref="E403" si="78">E398+E399+E400+E401+E402</f>
        <v>0</v>
      </c>
      <c r="F403" s="288">
        <f>SUM(F398:F402)</f>
        <v>303</v>
      </c>
      <c r="G403" s="288">
        <f>SUM(G398:G402)</f>
        <v>4959049</v>
      </c>
      <c r="H403" s="288">
        <f t="shared" ref="H403" si="79">H398+H399+H400+H401+H402</f>
        <v>446757.8</v>
      </c>
      <c r="I403" s="288">
        <f>SUM(I398:I402)</f>
        <v>198</v>
      </c>
      <c r="J403" s="288">
        <f t="shared" ref="J403:K403" si="80">J398+J399+J400+J401+J402</f>
        <v>198</v>
      </c>
      <c r="K403" s="288">
        <f t="shared" si="80"/>
        <v>90</v>
      </c>
      <c r="L403" s="288">
        <f>SUM(L398:L402)</f>
        <v>89</v>
      </c>
      <c r="M403" s="288">
        <f t="shared" ref="M403:N403" si="81">M398+M399+M400+M401+M402</f>
        <v>36</v>
      </c>
      <c r="N403" s="288">
        <f t="shared" si="81"/>
        <v>26</v>
      </c>
      <c r="O403" s="288">
        <f>SUM(O398:O402)</f>
        <v>115</v>
      </c>
      <c r="P403" s="288">
        <f t="shared" ref="P403:Q403" si="82">P398+P399+P400+P401+P402</f>
        <v>149</v>
      </c>
      <c r="Q403" s="288">
        <f t="shared" si="82"/>
        <v>8</v>
      </c>
    </row>
  </sheetData>
  <mergeCells count="496"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96:Q97"/>
    <mergeCell ref="K97:L97"/>
    <mergeCell ref="M97:N97"/>
    <mergeCell ref="C99:C103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B91:C91"/>
    <mergeCell ref="J83:J85"/>
    <mergeCell ref="K83:O83"/>
    <mergeCell ref="P83:Q84"/>
    <mergeCell ref="K84:L84"/>
    <mergeCell ref="M84:N84"/>
    <mergeCell ref="E83:E85"/>
    <mergeCell ref="F83:F85"/>
    <mergeCell ref="G83:G85"/>
    <mergeCell ref="H83:H85"/>
    <mergeCell ref="I83:I85"/>
    <mergeCell ref="C86:C90"/>
    <mergeCell ref="B83:B85"/>
    <mergeCell ref="C83:C85"/>
    <mergeCell ref="D83:D85"/>
    <mergeCell ref="P44:Q45"/>
    <mergeCell ref="K45:L45"/>
    <mergeCell ref="M45:N45"/>
    <mergeCell ref="C47:C51"/>
    <mergeCell ref="B52:C52"/>
    <mergeCell ref="C60:C64"/>
    <mergeCell ref="B65:C65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70:Q71"/>
    <mergeCell ref="K71:L71"/>
    <mergeCell ref="M71:N71"/>
    <mergeCell ref="C73:C77"/>
    <mergeCell ref="B78:C78"/>
    <mergeCell ref="F44:F46"/>
    <mergeCell ref="G44:G46"/>
    <mergeCell ref="H44:H46"/>
    <mergeCell ref="I44:I46"/>
    <mergeCell ref="J44:J46"/>
    <mergeCell ref="K44:O44"/>
    <mergeCell ref="B81:M81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Q6"/>
    <mergeCell ref="K6:L6"/>
    <mergeCell ref="M6:N6"/>
    <mergeCell ref="C8:C12"/>
    <mergeCell ref="B16:M16"/>
    <mergeCell ref="B13:C13"/>
    <mergeCell ref="P18:Q19"/>
    <mergeCell ref="K19:L19"/>
    <mergeCell ref="M19:N19"/>
    <mergeCell ref="C21:C25"/>
    <mergeCell ref="B26:C26"/>
    <mergeCell ref="G18:G20"/>
    <mergeCell ref="H18:H20"/>
    <mergeCell ref="I18:I20"/>
    <mergeCell ref="J18:J20"/>
    <mergeCell ref="K18:O18"/>
    <mergeCell ref="B18:B20"/>
    <mergeCell ref="C18:C20"/>
    <mergeCell ref="D18:D20"/>
    <mergeCell ref="E18:E20"/>
    <mergeCell ref="F18:F20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P31:Q32"/>
    <mergeCell ref="K32:L32"/>
    <mergeCell ref="M32:N32"/>
    <mergeCell ref="C34:C38"/>
    <mergeCell ref="B39:C39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57:Q58"/>
    <mergeCell ref="K58:L58"/>
    <mergeCell ref="M58:N58"/>
    <mergeCell ref="B42:M42"/>
    <mergeCell ref="B44:B46"/>
    <mergeCell ref="C44:C46"/>
    <mergeCell ref="D44:D46"/>
    <mergeCell ref="E44:E46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65:Q266"/>
    <mergeCell ref="K266:L266"/>
    <mergeCell ref="M266:N266"/>
    <mergeCell ref="C268:C272"/>
    <mergeCell ref="B273:C273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78:Q279"/>
    <mergeCell ref="K279:L279"/>
    <mergeCell ref="M279:N279"/>
    <mergeCell ref="P291:Q292"/>
    <mergeCell ref="K292:L292"/>
    <mergeCell ref="M292:N292"/>
    <mergeCell ref="C294:C298"/>
    <mergeCell ref="B299:C299"/>
    <mergeCell ref="C281:C285"/>
    <mergeCell ref="B286:C286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C333:C337"/>
    <mergeCell ref="B338:C338"/>
    <mergeCell ref="P317:Q318"/>
    <mergeCell ref="K318:L318"/>
    <mergeCell ref="M318:N318"/>
    <mergeCell ref="C320:C324"/>
    <mergeCell ref="B325:C325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30:Q331"/>
    <mergeCell ref="K331:L331"/>
    <mergeCell ref="M331:N331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95:Q396"/>
    <mergeCell ref="K396:L396"/>
    <mergeCell ref="M396:N396"/>
    <mergeCell ref="C398:C402"/>
    <mergeCell ref="B403:C403"/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</mergeCells>
  <pageMargins left="0.7" right="0.7" top="0.75" bottom="0.75" header="0.3" footer="0.3"/>
  <pageSetup paperSize="9" scale="5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05"/>
  <sheetViews>
    <sheetView topLeftCell="A373" zoomScaleNormal="100" workbookViewId="0">
      <selection activeCell="A400" sqref="A400"/>
    </sheetView>
  </sheetViews>
  <sheetFormatPr defaultRowHeight="15" x14ac:dyDescent="0.25"/>
  <cols>
    <col min="2" max="2" width="39.7109375" customWidth="1"/>
    <col min="3" max="3" width="13.28515625" customWidth="1"/>
    <col min="4" max="4" width="17.28515625" customWidth="1"/>
    <col min="5" max="10" width="15" customWidth="1"/>
    <col min="11" max="15" width="11" customWidth="1"/>
    <col min="16" max="17" width="10.7109375" customWidth="1"/>
  </cols>
  <sheetData>
    <row r="3" spans="2:17" ht="18.75" x14ac:dyDescent="0.3">
      <c r="B3" s="451" t="s">
        <v>383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ht="27.75" customHeight="1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398" t="s">
        <v>113</v>
      </c>
      <c r="L5" s="409"/>
      <c r="M5" s="409"/>
      <c r="N5" s="409"/>
      <c r="O5" s="399"/>
      <c r="P5" s="394" t="s">
        <v>16</v>
      </c>
      <c r="Q5" s="395"/>
    </row>
    <row r="6" spans="2:17" ht="42" customHeight="1" x14ac:dyDescent="0.25">
      <c r="B6" s="407"/>
      <c r="C6" s="407"/>
      <c r="D6" s="407"/>
      <c r="E6" s="407"/>
      <c r="F6" s="407"/>
      <c r="G6" s="407"/>
      <c r="H6" s="407"/>
      <c r="I6" s="407"/>
      <c r="J6" s="407"/>
      <c r="K6" s="398" t="s">
        <v>1</v>
      </c>
      <c r="L6" s="399"/>
      <c r="M6" s="398" t="s">
        <v>2</v>
      </c>
      <c r="N6" s="399"/>
      <c r="O6" s="283" t="s">
        <v>10</v>
      </c>
      <c r="P6" s="396"/>
      <c r="Q6" s="397"/>
    </row>
    <row r="7" spans="2:17" x14ac:dyDescent="0.25">
      <c r="B7" s="408"/>
      <c r="C7" s="408"/>
      <c r="D7" s="408"/>
      <c r="E7" s="408"/>
      <c r="F7" s="408"/>
      <c r="G7" s="408"/>
      <c r="H7" s="408"/>
      <c r="I7" s="408"/>
      <c r="J7" s="408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16" t="s">
        <v>0</v>
      </c>
      <c r="C8" s="400">
        <v>42948</v>
      </c>
      <c r="D8" s="316">
        <v>0</v>
      </c>
      <c r="E8" s="316">
        <v>0</v>
      </c>
      <c r="F8" s="307">
        <v>86</v>
      </c>
      <c r="G8" s="308">
        <v>3336208</v>
      </c>
      <c r="H8" s="308">
        <v>264338</v>
      </c>
      <c r="I8" s="307">
        <v>91</v>
      </c>
      <c r="J8" s="307">
        <v>66</v>
      </c>
      <c r="K8" s="307">
        <v>29</v>
      </c>
      <c r="L8" s="307">
        <v>23</v>
      </c>
      <c r="M8" s="307">
        <v>24</v>
      </c>
      <c r="N8" s="307">
        <v>24</v>
      </c>
      <c r="O8" s="307">
        <f>N8+L8</f>
        <v>47</v>
      </c>
      <c r="P8" s="309">
        <v>94</v>
      </c>
      <c r="Q8" s="309">
        <v>10</v>
      </c>
    </row>
    <row r="9" spans="2:17" ht="16.5" customHeight="1" x14ac:dyDescent="0.25">
      <c r="B9" s="285" t="s">
        <v>24</v>
      </c>
      <c r="C9" s="401"/>
      <c r="D9" s="299">
        <v>0</v>
      </c>
      <c r="E9" s="299">
        <v>0</v>
      </c>
      <c r="F9" s="310">
        <v>51</v>
      </c>
      <c r="G9" s="311">
        <v>541626</v>
      </c>
      <c r="H9" s="311">
        <v>121530</v>
      </c>
      <c r="I9" s="310">
        <v>55</v>
      </c>
      <c r="J9" s="310">
        <v>36</v>
      </c>
      <c r="K9" s="310">
        <v>13</v>
      </c>
      <c r="L9" s="310">
        <v>14</v>
      </c>
      <c r="M9" s="310">
        <v>3</v>
      </c>
      <c r="N9" s="310">
        <v>3</v>
      </c>
      <c r="O9" s="307">
        <f t="shared" ref="O9:O12" si="0">N9+L9</f>
        <v>17</v>
      </c>
      <c r="P9" s="310">
        <v>15</v>
      </c>
      <c r="Q9" s="311">
        <v>0</v>
      </c>
    </row>
    <row r="10" spans="2:17" ht="16.5" customHeight="1" x14ac:dyDescent="0.25">
      <c r="B10" s="285" t="s">
        <v>25</v>
      </c>
      <c r="C10" s="401"/>
      <c r="D10" s="300">
        <v>0</v>
      </c>
      <c r="E10" s="300">
        <v>0</v>
      </c>
      <c r="F10" s="312">
        <v>34</v>
      </c>
      <c r="G10" s="313">
        <v>407765</v>
      </c>
      <c r="H10" s="313">
        <v>4010</v>
      </c>
      <c r="I10" s="312">
        <v>36</v>
      </c>
      <c r="J10" s="312">
        <v>20</v>
      </c>
      <c r="K10" s="312">
        <v>11</v>
      </c>
      <c r="L10" s="312">
        <v>11</v>
      </c>
      <c r="M10" s="300">
        <v>0</v>
      </c>
      <c r="N10" s="301">
        <v>0</v>
      </c>
      <c r="O10" s="307">
        <f t="shared" si="0"/>
        <v>11</v>
      </c>
      <c r="P10" s="314">
        <v>0</v>
      </c>
      <c r="Q10" s="315">
        <v>0</v>
      </c>
    </row>
    <row r="11" spans="2:17" ht="16.5" customHeight="1" x14ac:dyDescent="0.25">
      <c r="B11" s="316" t="s">
        <v>161</v>
      </c>
      <c r="C11" s="401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307">
        <f t="shared" si="0"/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36"/>
      <c r="D12" s="317">
        <v>0</v>
      </c>
      <c r="E12" s="317">
        <v>0</v>
      </c>
      <c r="F12" s="317">
        <v>153</v>
      </c>
      <c r="G12" s="317">
        <v>0</v>
      </c>
      <c r="H12" s="317">
        <v>106832</v>
      </c>
      <c r="I12" s="317">
        <v>0</v>
      </c>
      <c r="J12" s="317">
        <v>39</v>
      </c>
      <c r="K12" s="317">
        <v>35</v>
      </c>
      <c r="L12" s="317">
        <v>35</v>
      </c>
      <c r="M12" s="317">
        <v>0</v>
      </c>
      <c r="N12" s="317">
        <v>0</v>
      </c>
      <c r="O12" s="307">
        <f t="shared" si="0"/>
        <v>35</v>
      </c>
      <c r="P12" s="317">
        <v>153</v>
      </c>
      <c r="Q12" s="317">
        <v>0</v>
      </c>
    </row>
    <row r="13" spans="2:17" x14ac:dyDescent="0.25">
      <c r="B13" s="402"/>
      <c r="C13" s="403"/>
      <c r="D13" s="288">
        <f>D8+D9+D10+D11+D12</f>
        <v>0</v>
      </c>
      <c r="E13" s="288">
        <f t="shared" ref="E13" si="1">E8+E9+E10+E11+E12</f>
        <v>0</v>
      </c>
      <c r="F13" s="288">
        <f>SUM(F8:F12)</f>
        <v>324</v>
      </c>
      <c r="G13" s="288">
        <f>SUM(G8:G12)</f>
        <v>4285599</v>
      </c>
      <c r="H13" s="288">
        <f t="shared" ref="H13" si="2">H8+H9+H10+H11+H12</f>
        <v>496710</v>
      </c>
      <c r="I13" s="288">
        <f>SUM(I8:I12)</f>
        <v>182</v>
      </c>
      <c r="J13" s="288">
        <f t="shared" ref="J13:K13" si="3">J8+J9+J10+J11+J12</f>
        <v>161</v>
      </c>
      <c r="K13" s="288">
        <f t="shared" si="3"/>
        <v>88</v>
      </c>
      <c r="L13" s="288">
        <f>SUM(L8:L12)</f>
        <v>83</v>
      </c>
      <c r="M13" s="288">
        <f t="shared" ref="M13:N13" si="4">M8+M9+M10+M11+M12</f>
        <v>27</v>
      </c>
      <c r="N13" s="288">
        <f t="shared" si="4"/>
        <v>27</v>
      </c>
      <c r="O13" s="288">
        <f>SUM(O8:O12)</f>
        <v>110</v>
      </c>
      <c r="P13" s="288">
        <f t="shared" ref="P13:Q13" si="5">P8+P9+P10+P11+P12</f>
        <v>262</v>
      </c>
      <c r="Q13" s="288">
        <f t="shared" si="5"/>
        <v>10</v>
      </c>
    </row>
    <row r="16" spans="2:17" ht="18.75" x14ac:dyDescent="0.3">
      <c r="B16" s="451" t="s">
        <v>384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406" t="s">
        <v>5</v>
      </c>
      <c r="C18" s="406" t="s">
        <v>12</v>
      </c>
      <c r="D18" s="406" t="s">
        <v>6</v>
      </c>
      <c r="E18" s="406" t="s">
        <v>17</v>
      </c>
      <c r="F18" s="406" t="s">
        <v>15</v>
      </c>
      <c r="G18" s="406" t="s">
        <v>100</v>
      </c>
      <c r="H18" s="406" t="s">
        <v>14</v>
      </c>
      <c r="I18" s="406" t="s">
        <v>13</v>
      </c>
      <c r="J18" s="406" t="s">
        <v>8</v>
      </c>
      <c r="K18" s="398" t="s">
        <v>113</v>
      </c>
      <c r="L18" s="409"/>
      <c r="M18" s="409"/>
      <c r="N18" s="409"/>
      <c r="O18" s="399"/>
      <c r="P18" s="394" t="s">
        <v>16</v>
      </c>
      <c r="Q18" s="395"/>
    </row>
    <row r="19" spans="2:17" ht="30" x14ac:dyDescent="0.25">
      <c r="B19" s="407"/>
      <c r="C19" s="407"/>
      <c r="D19" s="407"/>
      <c r="E19" s="407"/>
      <c r="F19" s="407"/>
      <c r="G19" s="407"/>
      <c r="H19" s="407"/>
      <c r="I19" s="407"/>
      <c r="J19" s="407"/>
      <c r="K19" s="398" t="s">
        <v>1</v>
      </c>
      <c r="L19" s="399"/>
      <c r="M19" s="398" t="s">
        <v>2</v>
      </c>
      <c r="N19" s="399"/>
      <c r="O19" s="283" t="s">
        <v>10</v>
      </c>
      <c r="P19" s="396"/>
      <c r="Q19" s="397"/>
    </row>
    <row r="20" spans="2:17" x14ac:dyDescent="0.25">
      <c r="B20" s="408"/>
      <c r="C20" s="408"/>
      <c r="D20" s="408"/>
      <c r="E20" s="408"/>
      <c r="F20" s="408"/>
      <c r="G20" s="408"/>
      <c r="H20" s="408"/>
      <c r="I20" s="408"/>
      <c r="J20" s="408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16" t="s">
        <v>0</v>
      </c>
      <c r="C21" s="400">
        <v>42949</v>
      </c>
      <c r="D21" s="316">
        <v>0</v>
      </c>
      <c r="E21" s="316">
        <v>0</v>
      </c>
      <c r="F21" s="307">
        <v>144</v>
      </c>
      <c r="G21" s="308">
        <v>3230121</v>
      </c>
      <c r="H21" s="308">
        <v>239197</v>
      </c>
      <c r="I21" s="307">
        <v>152</v>
      </c>
      <c r="J21" s="307">
        <v>69</v>
      </c>
      <c r="K21" s="307">
        <v>31</v>
      </c>
      <c r="L21" s="307">
        <v>27</v>
      </c>
      <c r="M21" s="307">
        <v>31</v>
      </c>
      <c r="N21" s="307">
        <v>27</v>
      </c>
      <c r="O21" s="307">
        <f>N21+L21</f>
        <v>54</v>
      </c>
      <c r="P21" s="309">
        <v>83</v>
      </c>
      <c r="Q21" s="309">
        <v>8</v>
      </c>
    </row>
    <row r="22" spans="2:17" x14ac:dyDescent="0.25">
      <c r="B22" s="285" t="s">
        <v>24</v>
      </c>
      <c r="C22" s="401"/>
      <c r="D22" s="299">
        <v>0</v>
      </c>
      <c r="E22" s="299">
        <v>0</v>
      </c>
      <c r="F22" s="310">
        <v>43</v>
      </c>
      <c r="G22" s="311">
        <v>675880</v>
      </c>
      <c r="H22" s="311">
        <v>128990</v>
      </c>
      <c r="I22" s="310">
        <v>70</v>
      </c>
      <c r="J22" s="310">
        <v>44</v>
      </c>
      <c r="K22" s="310">
        <v>17</v>
      </c>
      <c r="L22" s="310">
        <v>17</v>
      </c>
      <c r="M22" s="310">
        <v>2</v>
      </c>
      <c r="N22" s="310">
        <v>2</v>
      </c>
      <c r="O22" s="307">
        <f t="shared" ref="O22:O25" si="6">N22+L22</f>
        <v>19</v>
      </c>
      <c r="P22" s="310">
        <v>12</v>
      </c>
      <c r="Q22" s="311">
        <v>0</v>
      </c>
    </row>
    <row r="23" spans="2:17" x14ac:dyDescent="0.25">
      <c r="B23" s="285" t="s">
        <v>25</v>
      </c>
      <c r="C23" s="401"/>
      <c r="D23" s="300">
        <v>0</v>
      </c>
      <c r="E23" s="300">
        <v>0</v>
      </c>
      <c r="F23" s="312">
        <v>27</v>
      </c>
      <c r="G23" s="313">
        <v>398298</v>
      </c>
      <c r="H23" s="313">
        <v>3794</v>
      </c>
      <c r="I23" s="312">
        <v>36</v>
      </c>
      <c r="J23" s="312">
        <v>19</v>
      </c>
      <c r="K23" s="312">
        <v>10</v>
      </c>
      <c r="L23" s="312">
        <v>10</v>
      </c>
      <c r="M23" s="300">
        <v>0</v>
      </c>
      <c r="N23" s="301">
        <v>0</v>
      </c>
      <c r="O23" s="307">
        <f t="shared" si="6"/>
        <v>10</v>
      </c>
      <c r="P23" s="314">
        <v>6</v>
      </c>
      <c r="Q23" s="315">
        <v>0</v>
      </c>
    </row>
    <row r="24" spans="2:17" x14ac:dyDescent="0.25">
      <c r="B24" s="316" t="s">
        <v>161</v>
      </c>
      <c r="C24" s="401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307">
        <f t="shared" si="6"/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36"/>
      <c r="D25" s="317">
        <v>0</v>
      </c>
      <c r="E25" s="317">
        <v>0</v>
      </c>
      <c r="F25" s="317">
        <v>105</v>
      </c>
      <c r="G25" s="317">
        <v>0</v>
      </c>
      <c r="H25" s="317">
        <v>87471.5</v>
      </c>
      <c r="I25" s="317">
        <v>0</v>
      </c>
      <c r="J25" s="317">
        <v>39</v>
      </c>
      <c r="K25" s="317">
        <v>35</v>
      </c>
      <c r="L25" s="317">
        <v>34</v>
      </c>
      <c r="M25" s="317">
        <v>0</v>
      </c>
      <c r="N25" s="317">
        <v>0</v>
      </c>
      <c r="O25" s="307">
        <f t="shared" si="6"/>
        <v>34</v>
      </c>
      <c r="P25" s="317">
        <v>153</v>
      </c>
      <c r="Q25" s="317">
        <v>0</v>
      </c>
    </row>
    <row r="26" spans="2:17" x14ac:dyDescent="0.25">
      <c r="B26" s="402"/>
      <c r="C26" s="403"/>
      <c r="D26" s="288">
        <f>D21+D22+D23+D24+D25</f>
        <v>0</v>
      </c>
      <c r="E26" s="288">
        <f t="shared" ref="E26" si="7">E21+E22+E23+E24+E25</f>
        <v>0</v>
      </c>
      <c r="F26" s="288">
        <f>SUM(F21:F25)</f>
        <v>319</v>
      </c>
      <c r="G26" s="288">
        <f>SUM(G21:G25)</f>
        <v>4304299</v>
      </c>
      <c r="H26" s="288">
        <f t="shared" ref="H26" si="8">H21+H22+H23+H24+H25</f>
        <v>459452.5</v>
      </c>
      <c r="I26" s="288">
        <f>SUM(I21:I25)</f>
        <v>258</v>
      </c>
      <c r="J26" s="288">
        <f t="shared" ref="J26:K26" si="9">J21+J22+J23+J24+J25</f>
        <v>171</v>
      </c>
      <c r="K26" s="288">
        <f t="shared" si="9"/>
        <v>93</v>
      </c>
      <c r="L26" s="288">
        <f>SUM(L21:L25)</f>
        <v>88</v>
      </c>
      <c r="M26" s="288">
        <f t="shared" ref="M26:N26" si="10">M21+M22+M23+M24+M25</f>
        <v>33</v>
      </c>
      <c r="N26" s="288">
        <f t="shared" si="10"/>
        <v>29</v>
      </c>
      <c r="O26" s="288">
        <f>SUM(O21:O25)</f>
        <v>117</v>
      </c>
      <c r="P26" s="288">
        <f t="shared" ref="P26:Q26" si="11">P21+P22+P23+P24+P25</f>
        <v>254</v>
      </c>
      <c r="Q26" s="288">
        <f t="shared" si="11"/>
        <v>8</v>
      </c>
    </row>
    <row r="29" spans="2:17" ht="18.75" x14ac:dyDescent="0.3">
      <c r="B29" s="451" t="s">
        <v>385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406" t="s">
        <v>5</v>
      </c>
      <c r="C31" s="406" t="s">
        <v>12</v>
      </c>
      <c r="D31" s="406" t="s">
        <v>6</v>
      </c>
      <c r="E31" s="406" t="s">
        <v>17</v>
      </c>
      <c r="F31" s="406" t="s">
        <v>15</v>
      </c>
      <c r="G31" s="406" t="s">
        <v>100</v>
      </c>
      <c r="H31" s="406" t="s">
        <v>14</v>
      </c>
      <c r="I31" s="406" t="s">
        <v>13</v>
      </c>
      <c r="J31" s="406" t="s">
        <v>8</v>
      </c>
      <c r="K31" s="398" t="s">
        <v>113</v>
      </c>
      <c r="L31" s="409"/>
      <c r="M31" s="409"/>
      <c r="N31" s="409"/>
      <c r="O31" s="399"/>
      <c r="P31" s="394" t="s">
        <v>16</v>
      </c>
      <c r="Q31" s="395"/>
    </row>
    <row r="32" spans="2:17" ht="30" x14ac:dyDescent="0.25">
      <c r="B32" s="407"/>
      <c r="C32" s="407"/>
      <c r="D32" s="407"/>
      <c r="E32" s="407"/>
      <c r="F32" s="407"/>
      <c r="G32" s="407"/>
      <c r="H32" s="407"/>
      <c r="I32" s="407"/>
      <c r="J32" s="407"/>
      <c r="K32" s="398" t="s">
        <v>1</v>
      </c>
      <c r="L32" s="399"/>
      <c r="M32" s="398" t="s">
        <v>2</v>
      </c>
      <c r="N32" s="399"/>
      <c r="O32" s="283" t="s">
        <v>10</v>
      </c>
      <c r="P32" s="396"/>
      <c r="Q32" s="397"/>
    </row>
    <row r="33" spans="2:17" x14ac:dyDescent="0.25">
      <c r="B33" s="408"/>
      <c r="C33" s="408"/>
      <c r="D33" s="408"/>
      <c r="E33" s="408"/>
      <c r="F33" s="408"/>
      <c r="G33" s="408"/>
      <c r="H33" s="408"/>
      <c r="I33" s="408"/>
      <c r="J33" s="408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16" t="s">
        <v>0</v>
      </c>
      <c r="C34" s="400">
        <v>42950</v>
      </c>
      <c r="D34" s="316">
        <v>0</v>
      </c>
      <c r="E34" s="316">
        <v>0</v>
      </c>
      <c r="F34" s="307">
        <v>123</v>
      </c>
      <c r="G34" s="308">
        <v>644000</v>
      </c>
      <c r="H34" s="308">
        <v>45500</v>
      </c>
      <c r="I34" s="307">
        <v>116</v>
      </c>
      <c r="J34" s="307">
        <v>62</v>
      </c>
      <c r="K34" s="307">
        <v>31</v>
      </c>
      <c r="L34" s="307">
        <v>23</v>
      </c>
      <c r="M34" s="307">
        <v>27</v>
      </c>
      <c r="N34" s="307">
        <v>23</v>
      </c>
      <c r="O34" s="307">
        <f>N34+L34</f>
        <v>46</v>
      </c>
      <c r="P34" s="309">
        <v>85</v>
      </c>
      <c r="Q34" s="309">
        <v>10</v>
      </c>
    </row>
    <row r="35" spans="2:17" x14ac:dyDescent="0.25">
      <c r="B35" s="285" t="s">
        <v>24</v>
      </c>
      <c r="C35" s="401"/>
      <c r="D35" s="299">
        <v>0</v>
      </c>
      <c r="E35" s="299">
        <v>0</v>
      </c>
      <c r="F35" s="310">
        <v>36</v>
      </c>
      <c r="G35" s="311">
        <v>994170</v>
      </c>
      <c r="H35" s="311">
        <v>142630</v>
      </c>
      <c r="I35" s="310">
        <v>75</v>
      </c>
      <c r="J35" s="310">
        <v>67</v>
      </c>
      <c r="K35" s="310">
        <v>15</v>
      </c>
      <c r="L35" s="310">
        <v>16</v>
      </c>
      <c r="M35" s="310">
        <v>2</v>
      </c>
      <c r="N35" s="310">
        <v>1</v>
      </c>
      <c r="O35" s="307">
        <f t="shared" ref="O35:O38" si="12">N35+L35</f>
        <v>17</v>
      </c>
      <c r="P35" s="310">
        <v>12</v>
      </c>
      <c r="Q35" s="311">
        <v>0</v>
      </c>
    </row>
    <row r="36" spans="2:17" x14ac:dyDescent="0.25">
      <c r="B36" s="285" t="s">
        <v>25</v>
      </c>
      <c r="C36" s="401"/>
      <c r="D36" s="300">
        <v>0</v>
      </c>
      <c r="E36" s="300">
        <v>0</v>
      </c>
      <c r="F36" s="312">
        <v>20</v>
      </c>
      <c r="G36" s="313">
        <v>408886</v>
      </c>
      <c r="H36" s="313">
        <v>3860</v>
      </c>
      <c r="I36" s="312">
        <v>32</v>
      </c>
      <c r="J36" s="312">
        <v>27</v>
      </c>
      <c r="K36" s="312">
        <v>12</v>
      </c>
      <c r="L36" s="312">
        <v>9</v>
      </c>
      <c r="M36" s="300">
        <v>0</v>
      </c>
      <c r="N36" s="301">
        <v>0</v>
      </c>
      <c r="O36" s="307">
        <f t="shared" si="12"/>
        <v>9</v>
      </c>
      <c r="P36" s="314">
        <v>6</v>
      </c>
      <c r="Q36" s="315">
        <v>0</v>
      </c>
    </row>
    <row r="37" spans="2:17" x14ac:dyDescent="0.25">
      <c r="B37" s="316" t="s">
        <v>161</v>
      </c>
      <c r="C37" s="401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307">
        <f t="shared" si="12"/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36"/>
      <c r="D38" s="317">
        <v>0</v>
      </c>
      <c r="E38" s="317">
        <v>0</v>
      </c>
      <c r="F38" s="317">
        <v>147</v>
      </c>
      <c r="G38" s="317">
        <v>0</v>
      </c>
      <c r="H38" s="317">
        <v>107587</v>
      </c>
      <c r="I38" s="317">
        <v>0</v>
      </c>
      <c r="J38" s="317">
        <v>43</v>
      </c>
      <c r="K38" s="317">
        <v>35</v>
      </c>
      <c r="L38" s="317">
        <v>37</v>
      </c>
      <c r="M38" s="317">
        <v>0</v>
      </c>
      <c r="N38" s="317">
        <v>0</v>
      </c>
      <c r="O38" s="307">
        <f t="shared" si="12"/>
        <v>37</v>
      </c>
      <c r="P38" s="317">
        <v>160</v>
      </c>
      <c r="Q38" s="317">
        <v>0</v>
      </c>
    </row>
    <row r="39" spans="2:17" x14ac:dyDescent="0.25">
      <c r="B39" s="402"/>
      <c r="C39" s="403"/>
      <c r="D39" s="288">
        <f>D34+D35+D36+D37+D38</f>
        <v>0</v>
      </c>
      <c r="E39" s="288">
        <f t="shared" ref="E39" si="13">E34+E35+E36+E37+E38</f>
        <v>0</v>
      </c>
      <c r="F39" s="288">
        <f>SUM(F34:F38)</f>
        <v>326</v>
      </c>
      <c r="G39" s="288">
        <f>SUM(G34:G38)</f>
        <v>2047056</v>
      </c>
      <c r="H39" s="288">
        <f t="shared" ref="H39" si="14">H34+H35+H36+H37+H38</f>
        <v>299577</v>
      </c>
      <c r="I39" s="288">
        <f>SUM(I34:I38)</f>
        <v>223</v>
      </c>
      <c r="J39" s="288">
        <f t="shared" ref="J39:K39" si="15">J34+J35+J36+J37+J38</f>
        <v>199</v>
      </c>
      <c r="K39" s="288">
        <f t="shared" si="15"/>
        <v>93</v>
      </c>
      <c r="L39" s="288">
        <f>SUM(L34:L38)</f>
        <v>85</v>
      </c>
      <c r="M39" s="288">
        <f t="shared" ref="M39:N39" si="16">M34+M35+M36+M37+M38</f>
        <v>29</v>
      </c>
      <c r="N39" s="288">
        <f t="shared" si="16"/>
        <v>24</v>
      </c>
      <c r="O39" s="288">
        <f>SUM(O34:O38)</f>
        <v>109</v>
      </c>
      <c r="P39" s="288">
        <f t="shared" ref="P39:Q39" si="17">P34+P35+P36+P37+P38</f>
        <v>263</v>
      </c>
      <c r="Q39" s="288">
        <f t="shared" si="17"/>
        <v>10</v>
      </c>
    </row>
    <row r="42" spans="2:17" ht="18.75" x14ac:dyDescent="0.3">
      <c r="B42" s="451" t="s">
        <v>386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406" t="s">
        <v>5</v>
      </c>
      <c r="C44" s="406" t="s">
        <v>12</v>
      </c>
      <c r="D44" s="406" t="s">
        <v>6</v>
      </c>
      <c r="E44" s="406" t="s">
        <v>17</v>
      </c>
      <c r="F44" s="406" t="s">
        <v>15</v>
      </c>
      <c r="G44" s="406" t="s">
        <v>100</v>
      </c>
      <c r="H44" s="406" t="s">
        <v>14</v>
      </c>
      <c r="I44" s="406" t="s">
        <v>13</v>
      </c>
      <c r="J44" s="406" t="s">
        <v>8</v>
      </c>
      <c r="K44" s="398" t="s">
        <v>113</v>
      </c>
      <c r="L44" s="409"/>
      <c r="M44" s="409"/>
      <c r="N44" s="409"/>
      <c r="O44" s="399"/>
      <c r="P44" s="394" t="s">
        <v>16</v>
      </c>
      <c r="Q44" s="395"/>
    </row>
    <row r="45" spans="2:17" ht="30" x14ac:dyDescent="0.25">
      <c r="B45" s="407"/>
      <c r="C45" s="407"/>
      <c r="D45" s="407"/>
      <c r="E45" s="407"/>
      <c r="F45" s="407"/>
      <c r="G45" s="407"/>
      <c r="H45" s="407"/>
      <c r="I45" s="407"/>
      <c r="J45" s="407"/>
      <c r="K45" s="398" t="s">
        <v>1</v>
      </c>
      <c r="L45" s="399"/>
      <c r="M45" s="398" t="s">
        <v>2</v>
      </c>
      <c r="N45" s="399"/>
      <c r="O45" s="283" t="s">
        <v>10</v>
      </c>
      <c r="P45" s="396"/>
      <c r="Q45" s="397"/>
    </row>
    <row r="46" spans="2:17" x14ac:dyDescent="0.25">
      <c r="B46" s="408"/>
      <c r="C46" s="408"/>
      <c r="D46" s="408"/>
      <c r="E46" s="408"/>
      <c r="F46" s="408"/>
      <c r="G46" s="408"/>
      <c r="H46" s="408"/>
      <c r="I46" s="408"/>
      <c r="J46" s="408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16" t="s">
        <v>0</v>
      </c>
      <c r="C47" s="400">
        <v>42951</v>
      </c>
      <c r="D47" s="316">
        <v>0</v>
      </c>
      <c r="E47" s="316">
        <v>0</v>
      </c>
      <c r="F47" s="307">
        <v>78</v>
      </c>
      <c r="G47" s="308">
        <v>2736761</v>
      </c>
      <c r="H47" s="308">
        <v>257238</v>
      </c>
      <c r="I47" s="307">
        <v>108</v>
      </c>
      <c r="J47" s="307">
        <v>61</v>
      </c>
      <c r="K47" s="307">
        <v>27</v>
      </c>
      <c r="L47" s="307">
        <v>23</v>
      </c>
      <c r="M47" s="307">
        <v>15</v>
      </c>
      <c r="N47" s="307">
        <v>17</v>
      </c>
      <c r="O47" s="307">
        <f>N47+L47</f>
        <v>40</v>
      </c>
      <c r="P47" s="309">
        <v>79</v>
      </c>
      <c r="Q47" s="309">
        <v>9</v>
      </c>
    </row>
    <row r="48" spans="2:17" x14ac:dyDescent="0.25">
      <c r="B48" s="285" t="s">
        <v>24</v>
      </c>
      <c r="C48" s="401"/>
      <c r="D48" s="299">
        <v>0</v>
      </c>
      <c r="E48" s="299">
        <v>0</v>
      </c>
      <c r="F48" s="310">
        <v>39</v>
      </c>
      <c r="G48" s="311">
        <v>1487670</v>
      </c>
      <c r="H48" s="311">
        <v>47450</v>
      </c>
      <c r="I48" s="310">
        <v>50</v>
      </c>
      <c r="J48" s="310">
        <v>82</v>
      </c>
      <c r="K48" s="310">
        <v>14</v>
      </c>
      <c r="L48" s="310">
        <v>14</v>
      </c>
      <c r="M48" s="310">
        <v>3</v>
      </c>
      <c r="N48" s="310">
        <v>2</v>
      </c>
      <c r="O48" s="307">
        <f t="shared" ref="O48:O51" si="18">N48+L48</f>
        <v>16</v>
      </c>
      <c r="P48" s="310">
        <v>12</v>
      </c>
      <c r="Q48" s="311">
        <v>0</v>
      </c>
    </row>
    <row r="49" spans="2:17" x14ac:dyDescent="0.25">
      <c r="B49" s="285" t="s">
        <v>25</v>
      </c>
      <c r="C49" s="401"/>
      <c r="D49" s="300">
        <v>0</v>
      </c>
      <c r="E49" s="300">
        <v>0</v>
      </c>
      <c r="F49" s="312">
        <v>32</v>
      </c>
      <c r="G49" s="313">
        <v>428898</v>
      </c>
      <c r="H49" s="313">
        <v>3760</v>
      </c>
      <c r="I49" s="312">
        <v>30</v>
      </c>
      <c r="J49" s="312">
        <v>22</v>
      </c>
      <c r="K49" s="312">
        <v>10</v>
      </c>
      <c r="L49" s="312">
        <v>10</v>
      </c>
      <c r="M49" s="300">
        <v>0</v>
      </c>
      <c r="N49" s="301">
        <v>0</v>
      </c>
      <c r="O49" s="307">
        <f t="shared" si="18"/>
        <v>10</v>
      </c>
      <c r="P49" s="314">
        <v>6</v>
      </c>
      <c r="Q49" s="315">
        <v>0</v>
      </c>
    </row>
    <row r="50" spans="2:17" x14ac:dyDescent="0.25">
      <c r="B50" s="316" t="s">
        <v>161</v>
      </c>
      <c r="C50" s="401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307">
        <f t="shared" si="18"/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36"/>
      <c r="D51" s="317">
        <v>0</v>
      </c>
      <c r="E51" s="317">
        <v>0</v>
      </c>
      <c r="F51" s="317">
        <v>144</v>
      </c>
      <c r="G51" s="317">
        <v>0</v>
      </c>
      <c r="H51" s="317">
        <v>63413</v>
      </c>
      <c r="I51" s="317">
        <v>0</v>
      </c>
      <c r="J51" s="317">
        <v>45</v>
      </c>
      <c r="K51" s="317">
        <v>37</v>
      </c>
      <c r="L51" s="317">
        <v>32</v>
      </c>
      <c r="M51" s="317">
        <v>0</v>
      </c>
      <c r="N51" s="317">
        <v>0</v>
      </c>
      <c r="O51" s="307">
        <f t="shared" si="18"/>
        <v>32</v>
      </c>
      <c r="P51" s="317">
        <v>160</v>
      </c>
      <c r="Q51" s="317">
        <v>0</v>
      </c>
    </row>
    <row r="52" spans="2:17" x14ac:dyDescent="0.25">
      <c r="B52" s="402"/>
      <c r="C52" s="403"/>
      <c r="D52" s="288">
        <f>D47+D48+D49+D50+D51</f>
        <v>0</v>
      </c>
      <c r="E52" s="288">
        <f t="shared" ref="E52" si="19">E47+E48+E49+E50+E51</f>
        <v>0</v>
      </c>
      <c r="F52" s="288">
        <f>SUM(F47:F51)</f>
        <v>293</v>
      </c>
      <c r="G52" s="288">
        <f>SUM(G47:G51)</f>
        <v>4653329</v>
      </c>
      <c r="H52" s="288">
        <f t="shared" ref="H52" si="20">H47+H48+H49+H50+H51</f>
        <v>371861</v>
      </c>
      <c r="I52" s="288">
        <f>SUM(I47:I51)</f>
        <v>188</v>
      </c>
      <c r="J52" s="288">
        <f t="shared" ref="J52:K52" si="21">J47+J48+J49+J50+J51</f>
        <v>210</v>
      </c>
      <c r="K52" s="288">
        <f t="shared" si="21"/>
        <v>88</v>
      </c>
      <c r="L52" s="288">
        <f>SUM(L47:L51)</f>
        <v>79</v>
      </c>
      <c r="M52" s="288">
        <f t="shared" ref="M52:N52" si="22">M47+M48+M49+M50+M51</f>
        <v>18</v>
      </c>
      <c r="N52" s="288">
        <f t="shared" si="22"/>
        <v>19</v>
      </c>
      <c r="O52" s="288">
        <f>SUM(O47:O51)</f>
        <v>98</v>
      </c>
      <c r="P52" s="288">
        <f t="shared" ref="P52:Q52" si="23">P47+P48+P49+P50+P51</f>
        <v>257</v>
      </c>
      <c r="Q52" s="288">
        <f t="shared" si="23"/>
        <v>9</v>
      </c>
    </row>
    <row r="54" spans="2:17" ht="16.5" customHeight="1" x14ac:dyDescent="0.25"/>
    <row r="55" spans="2:17" ht="18.75" x14ac:dyDescent="0.3">
      <c r="B55" s="451" t="s">
        <v>387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406" t="s">
        <v>5</v>
      </c>
      <c r="C57" s="406" t="s">
        <v>12</v>
      </c>
      <c r="D57" s="406" t="s">
        <v>6</v>
      </c>
      <c r="E57" s="406" t="s">
        <v>17</v>
      </c>
      <c r="F57" s="406" t="s">
        <v>15</v>
      </c>
      <c r="G57" s="406" t="s">
        <v>100</v>
      </c>
      <c r="H57" s="406" t="s">
        <v>14</v>
      </c>
      <c r="I57" s="406" t="s">
        <v>13</v>
      </c>
      <c r="J57" s="406" t="s">
        <v>8</v>
      </c>
      <c r="K57" s="398" t="s">
        <v>113</v>
      </c>
      <c r="L57" s="409"/>
      <c r="M57" s="409"/>
      <c r="N57" s="409"/>
      <c r="O57" s="399"/>
      <c r="P57" s="394" t="s">
        <v>16</v>
      </c>
      <c r="Q57" s="395"/>
    </row>
    <row r="58" spans="2:17" ht="30" x14ac:dyDescent="0.25">
      <c r="B58" s="407"/>
      <c r="C58" s="407"/>
      <c r="D58" s="407"/>
      <c r="E58" s="407"/>
      <c r="F58" s="407"/>
      <c r="G58" s="407"/>
      <c r="H58" s="407"/>
      <c r="I58" s="407"/>
      <c r="J58" s="407"/>
      <c r="K58" s="398" t="s">
        <v>1</v>
      </c>
      <c r="L58" s="399"/>
      <c r="M58" s="398" t="s">
        <v>2</v>
      </c>
      <c r="N58" s="399"/>
      <c r="O58" s="283" t="s">
        <v>10</v>
      </c>
      <c r="P58" s="396"/>
      <c r="Q58" s="397"/>
    </row>
    <row r="59" spans="2:17" x14ac:dyDescent="0.25">
      <c r="B59" s="408"/>
      <c r="C59" s="408"/>
      <c r="D59" s="408"/>
      <c r="E59" s="408"/>
      <c r="F59" s="408"/>
      <c r="G59" s="408"/>
      <c r="H59" s="408"/>
      <c r="I59" s="408"/>
      <c r="J59" s="408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16" t="s">
        <v>0</v>
      </c>
      <c r="C60" s="400">
        <v>42952</v>
      </c>
      <c r="D60" s="316">
        <v>0</v>
      </c>
      <c r="E60" s="316">
        <v>0</v>
      </c>
      <c r="F60" s="307">
        <v>65</v>
      </c>
      <c r="G60" s="308">
        <v>2364430</v>
      </c>
      <c r="H60" s="308">
        <v>95358</v>
      </c>
      <c r="I60" s="307">
        <v>146</v>
      </c>
      <c r="J60" s="307">
        <v>36</v>
      </c>
      <c r="K60" s="307">
        <v>10</v>
      </c>
      <c r="L60" s="307">
        <v>13</v>
      </c>
      <c r="M60" s="307">
        <v>15</v>
      </c>
      <c r="N60" s="307">
        <v>14</v>
      </c>
      <c r="O60" s="307">
        <f>N60+L60</f>
        <v>27</v>
      </c>
      <c r="P60" s="309">
        <v>8</v>
      </c>
      <c r="Q60" s="309">
        <v>7</v>
      </c>
    </row>
    <row r="61" spans="2:17" x14ac:dyDescent="0.25">
      <c r="B61" s="285" t="s">
        <v>24</v>
      </c>
      <c r="C61" s="401"/>
      <c r="D61" s="299">
        <v>0</v>
      </c>
      <c r="E61" s="299">
        <v>0</v>
      </c>
      <c r="F61" s="310">
        <v>9</v>
      </c>
      <c r="G61" s="311">
        <v>466000</v>
      </c>
      <c r="H61" s="311">
        <v>12950</v>
      </c>
      <c r="I61" s="310">
        <v>0</v>
      </c>
      <c r="J61" s="310">
        <v>30</v>
      </c>
      <c r="K61" s="310">
        <v>3</v>
      </c>
      <c r="L61" s="310">
        <v>2</v>
      </c>
      <c r="M61" s="310">
        <v>2</v>
      </c>
      <c r="N61" s="310">
        <v>2</v>
      </c>
      <c r="O61" s="307">
        <f t="shared" ref="O61:O64" si="24">N61+L61</f>
        <v>4</v>
      </c>
      <c r="P61" s="310">
        <v>0</v>
      </c>
      <c r="Q61" s="311">
        <v>0</v>
      </c>
    </row>
    <row r="62" spans="2:17" x14ac:dyDescent="0.25">
      <c r="B62" s="285" t="s">
        <v>25</v>
      </c>
      <c r="C62" s="401"/>
      <c r="D62" s="300">
        <v>0</v>
      </c>
      <c r="E62" s="300">
        <v>0</v>
      </c>
      <c r="F62" s="312">
        <v>0</v>
      </c>
      <c r="G62" s="313">
        <v>246154</v>
      </c>
      <c r="H62" s="313">
        <v>0</v>
      </c>
      <c r="I62" s="312">
        <v>0</v>
      </c>
      <c r="J62" s="312">
        <v>15</v>
      </c>
      <c r="K62" s="312">
        <v>1</v>
      </c>
      <c r="L62" s="312">
        <v>1</v>
      </c>
      <c r="M62" s="300">
        <v>0</v>
      </c>
      <c r="N62" s="301">
        <v>0</v>
      </c>
      <c r="O62" s="307">
        <f t="shared" si="24"/>
        <v>1</v>
      </c>
      <c r="P62" s="314">
        <v>0</v>
      </c>
      <c r="Q62" s="315">
        <v>0</v>
      </c>
    </row>
    <row r="63" spans="2:17" x14ac:dyDescent="0.25">
      <c r="B63" s="316" t="s">
        <v>161</v>
      </c>
      <c r="C63" s="401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307">
        <f t="shared" si="24"/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36"/>
      <c r="D64" s="317">
        <v>0</v>
      </c>
      <c r="E64" s="317">
        <v>0</v>
      </c>
      <c r="F64" s="317">
        <v>18</v>
      </c>
      <c r="G64" s="317">
        <v>0</v>
      </c>
      <c r="H64" s="317">
        <v>17501</v>
      </c>
      <c r="I64" s="317">
        <v>0</v>
      </c>
      <c r="J64" s="317">
        <v>13</v>
      </c>
      <c r="K64" s="317">
        <v>12</v>
      </c>
      <c r="L64" s="317">
        <v>12</v>
      </c>
      <c r="M64" s="317">
        <v>0</v>
      </c>
      <c r="N64" s="317">
        <v>0</v>
      </c>
      <c r="O64" s="307">
        <f t="shared" si="24"/>
        <v>12</v>
      </c>
      <c r="P64" s="317">
        <v>34</v>
      </c>
      <c r="Q64" s="317">
        <v>0</v>
      </c>
    </row>
    <row r="65" spans="2:17" x14ac:dyDescent="0.25">
      <c r="B65" s="402"/>
      <c r="C65" s="403"/>
      <c r="D65" s="288">
        <f>D60+D61+D62+D63+D64</f>
        <v>0</v>
      </c>
      <c r="E65" s="288">
        <f t="shared" ref="E65" si="25">E60+E61+E62+E63+E64</f>
        <v>0</v>
      </c>
      <c r="F65" s="288">
        <f>SUM(F60:F64)</f>
        <v>92</v>
      </c>
      <c r="G65" s="288">
        <f>SUM(G60:G64)</f>
        <v>3076584</v>
      </c>
      <c r="H65" s="288">
        <f t="shared" ref="H65" si="26">H60+H61+H62+H63+H64</f>
        <v>125809</v>
      </c>
      <c r="I65" s="288">
        <f>SUM(I60:I64)</f>
        <v>146</v>
      </c>
      <c r="J65" s="288">
        <f t="shared" ref="J65:K65" si="27">J60+J61+J62+J63+J64</f>
        <v>94</v>
      </c>
      <c r="K65" s="288">
        <f t="shared" si="27"/>
        <v>26</v>
      </c>
      <c r="L65" s="288">
        <f>SUM(L60:L64)</f>
        <v>28</v>
      </c>
      <c r="M65" s="288">
        <f t="shared" ref="M65:N65" si="28">M60+M61+M62+M63+M64</f>
        <v>17</v>
      </c>
      <c r="N65" s="288">
        <f t="shared" si="28"/>
        <v>16</v>
      </c>
      <c r="O65" s="288">
        <f>SUM(O60:O64)</f>
        <v>44</v>
      </c>
      <c r="P65" s="288">
        <f t="shared" ref="P65:Q65" si="29">P60+P61+P62+P63+P64</f>
        <v>42</v>
      </c>
      <c r="Q65" s="288">
        <f t="shared" si="29"/>
        <v>7</v>
      </c>
    </row>
    <row r="68" spans="2:17" ht="18.75" x14ac:dyDescent="0.3">
      <c r="B68" s="451" t="s">
        <v>388</v>
      </c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406" t="s">
        <v>5</v>
      </c>
      <c r="C70" s="406" t="s">
        <v>12</v>
      </c>
      <c r="D70" s="406" t="s">
        <v>6</v>
      </c>
      <c r="E70" s="406" t="s">
        <v>17</v>
      </c>
      <c r="F70" s="406" t="s">
        <v>15</v>
      </c>
      <c r="G70" s="406" t="s">
        <v>100</v>
      </c>
      <c r="H70" s="406" t="s">
        <v>14</v>
      </c>
      <c r="I70" s="406" t="s">
        <v>13</v>
      </c>
      <c r="J70" s="406" t="s">
        <v>8</v>
      </c>
      <c r="K70" s="398" t="s">
        <v>113</v>
      </c>
      <c r="L70" s="409"/>
      <c r="M70" s="409"/>
      <c r="N70" s="409"/>
      <c r="O70" s="399"/>
      <c r="P70" s="394" t="s">
        <v>16</v>
      </c>
      <c r="Q70" s="395"/>
    </row>
    <row r="71" spans="2:17" ht="30" x14ac:dyDescent="0.25">
      <c r="B71" s="407"/>
      <c r="C71" s="407"/>
      <c r="D71" s="407"/>
      <c r="E71" s="407"/>
      <c r="F71" s="407"/>
      <c r="G71" s="407"/>
      <c r="H71" s="407"/>
      <c r="I71" s="407"/>
      <c r="J71" s="407"/>
      <c r="K71" s="398" t="s">
        <v>1</v>
      </c>
      <c r="L71" s="399"/>
      <c r="M71" s="398" t="s">
        <v>2</v>
      </c>
      <c r="N71" s="399"/>
      <c r="O71" s="283" t="s">
        <v>10</v>
      </c>
      <c r="P71" s="396"/>
      <c r="Q71" s="397"/>
    </row>
    <row r="72" spans="2:17" x14ac:dyDescent="0.25">
      <c r="B72" s="408"/>
      <c r="C72" s="408"/>
      <c r="D72" s="408"/>
      <c r="E72" s="408"/>
      <c r="F72" s="408"/>
      <c r="G72" s="408"/>
      <c r="H72" s="408"/>
      <c r="I72" s="408"/>
      <c r="J72" s="408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16" t="s">
        <v>0</v>
      </c>
      <c r="C73" s="400">
        <v>42953</v>
      </c>
      <c r="D73" s="316">
        <v>0</v>
      </c>
      <c r="E73" s="316">
        <v>0</v>
      </c>
      <c r="F73" s="307">
        <v>117</v>
      </c>
      <c r="G73" s="308">
        <v>2804770</v>
      </c>
      <c r="H73" s="308">
        <v>123188</v>
      </c>
      <c r="I73" s="307">
        <v>116</v>
      </c>
      <c r="J73" s="307">
        <v>37</v>
      </c>
      <c r="K73" s="307">
        <v>8</v>
      </c>
      <c r="L73" s="307">
        <v>7</v>
      </c>
      <c r="M73" s="307">
        <v>26</v>
      </c>
      <c r="N73" s="307">
        <v>24</v>
      </c>
      <c r="O73" s="307">
        <f>N73+L73</f>
        <v>31</v>
      </c>
      <c r="P73" s="309">
        <v>18</v>
      </c>
      <c r="Q73" s="309">
        <v>9</v>
      </c>
    </row>
    <row r="74" spans="2:17" x14ac:dyDescent="0.25">
      <c r="B74" s="285" t="s">
        <v>24</v>
      </c>
      <c r="C74" s="401"/>
      <c r="D74" s="299">
        <v>0</v>
      </c>
      <c r="E74" s="299">
        <v>0</v>
      </c>
      <c r="F74" s="310">
        <v>12</v>
      </c>
      <c r="G74" s="311">
        <v>660780</v>
      </c>
      <c r="H74" s="311">
        <v>88460</v>
      </c>
      <c r="I74" s="310">
        <v>60</v>
      </c>
      <c r="J74" s="310">
        <v>15</v>
      </c>
      <c r="K74" s="310">
        <v>2</v>
      </c>
      <c r="L74" s="310">
        <v>2</v>
      </c>
      <c r="M74" s="310">
        <v>2</v>
      </c>
      <c r="N74" s="310">
        <v>1</v>
      </c>
      <c r="O74" s="307">
        <f t="shared" ref="O74:O77" si="30">N74+L74</f>
        <v>3</v>
      </c>
      <c r="P74" s="310">
        <v>2</v>
      </c>
      <c r="Q74" s="311">
        <v>0</v>
      </c>
    </row>
    <row r="75" spans="2:17" x14ac:dyDescent="0.25">
      <c r="B75" s="285" t="s">
        <v>25</v>
      </c>
      <c r="C75" s="401"/>
      <c r="D75" s="300">
        <v>0</v>
      </c>
      <c r="E75" s="300">
        <v>0</v>
      </c>
      <c r="F75" s="312">
        <v>0</v>
      </c>
      <c r="G75" s="313">
        <v>214395</v>
      </c>
      <c r="H75" s="313">
        <v>0</v>
      </c>
      <c r="I75" s="312">
        <v>0</v>
      </c>
      <c r="J75" s="312">
        <v>15</v>
      </c>
      <c r="K75" s="312">
        <v>1</v>
      </c>
      <c r="L75" s="312">
        <v>1</v>
      </c>
      <c r="M75" s="300">
        <v>0</v>
      </c>
      <c r="N75" s="301">
        <v>0</v>
      </c>
      <c r="O75" s="307">
        <f t="shared" si="30"/>
        <v>1</v>
      </c>
      <c r="P75" s="314">
        <v>0</v>
      </c>
      <c r="Q75" s="315">
        <v>0</v>
      </c>
    </row>
    <row r="76" spans="2:17" x14ac:dyDescent="0.25">
      <c r="B76" s="316" t="s">
        <v>161</v>
      </c>
      <c r="C76" s="401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307">
        <f t="shared" si="30"/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36"/>
      <c r="D77" s="317">
        <v>0</v>
      </c>
      <c r="E77" s="317">
        <v>0</v>
      </c>
      <c r="F77" s="317">
        <v>0</v>
      </c>
      <c r="G77" s="317">
        <v>0</v>
      </c>
      <c r="H77" s="317">
        <v>2753</v>
      </c>
      <c r="I77" s="317">
        <v>0</v>
      </c>
      <c r="J77" s="317">
        <v>7</v>
      </c>
      <c r="K77" s="317">
        <v>0</v>
      </c>
      <c r="L77" s="317">
        <v>0</v>
      </c>
      <c r="M77" s="317">
        <v>0</v>
      </c>
      <c r="N77" s="317">
        <v>0</v>
      </c>
      <c r="O77" s="307">
        <f t="shared" si="30"/>
        <v>0</v>
      </c>
      <c r="P77" s="317">
        <v>4</v>
      </c>
      <c r="Q77" s="317">
        <v>0</v>
      </c>
    </row>
    <row r="78" spans="2:17" x14ac:dyDescent="0.25">
      <c r="B78" s="402"/>
      <c r="C78" s="403"/>
      <c r="D78" s="288">
        <f>D73+D74+D75+D76+D77</f>
        <v>0</v>
      </c>
      <c r="E78" s="288">
        <f t="shared" ref="E78" si="31">E73+E74+E75+E76+E77</f>
        <v>0</v>
      </c>
      <c r="F78" s="288">
        <f>SUM(F73:F77)</f>
        <v>129</v>
      </c>
      <c r="G78" s="288">
        <f>SUM(G73:G77)</f>
        <v>3679945</v>
      </c>
      <c r="H78" s="288">
        <f t="shared" ref="H78" si="32">H73+H74+H75+H76+H77</f>
        <v>214401</v>
      </c>
      <c r="I78" s="288">
        <f>SUM(I73:I77)</f>
        <v>176</v>
      </c>
      <c r="J78" s="288">
        <f t="shared" ref="J78:K78" si="33">J73+J74+J75+J76+J77</f>
        <v>74</v>
      </c>
      <c r="K78" s="288">
        <f t="shared" si="33"/>
        <v>11</v>
      </c>
      <c r="L78" s="288">
        <f>SUM(L73:L77)</f>
        <v>10</v>
      </c>
      <c r="M78" s="288">
        <f t="shared" ref="M78:N78" si="34">M73+M74+M75+M76+M77</f>
        <v>28</v>
      </c>
      <c r="N78" s="288">
        <f t="shared" si="34"/>
        <v>25</v>
      </c>
      <c r="O78" s="288">
        <f>SUM(O73:O77)</f>
        <v>35</v>
      </c>
      <c r="P78" s="288">
        <f t="shared" ref="P78:Q78" si="35">P73+P74+P75+P76+P77</f>
        <v>24</v>
      </c>
      <c r="Q78" s="288">
        <f t="shared" si="35"/>
        <v>9</v>
      </c>
    </row>
    <row r="81" spans="2:17" ht="18.75" x14ac:dyDescent="0.3">
      <c r="B81" s="451" t="s">
        <v>389</v>
      </c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406" t="s">
        <v>5</v>
      </c>
      <c r="C83" s="406" t="s">
        <v>12</v>
      </c>
      <c r="D83" s="406" t="s">
        <v>6</v>
      </c>
      <c r="E83" s="406" t="s">
        <v>17</v>
      </c>
      <c r="F83" s="406" t="s">
        <v>15</v>
      </c>
      <c r="G83" s="406" t="s">
        <v>100</v>
      </c>
      <c r="H83" s="406" t="s">
        <v>14</v>
      </c>
      <c r="I83" s="406" t="s">
        <v>13</v>
      </c>
      <c r="J83" s="406" t="s">
        <v>8</v>
      </c>
      <c r="K83" s="398" t="s">
        <v>113</v>
      </c>
      <c r="L83" s="409"/>
      <c r="M83" s="409"/>
      <c r="N83" s="409"/>
      <c r="O83" s="399"/>
      <c r="P83" s="394" t="s">
        <v>16</v>
      </c>
      <c r="Q83" s="395"/>
    </row>
    <row r="84" spans="2:17" ht="30" x14ac:dyDescent="0.25">
      <c r="B84" s="407"/>
      <c r="C84" s="407"/>
      <c r="D84" s="407"/>
      <c r="E84" s="407"/>
      <c r="F84" s="407"/>
      <c r="G84" s="407"/>
      <c r="H84" s="407"/>
      <c r="I84" s="407"/>
      <c r="J84" s="407"/>
      <c r="K84" s="398" t="s">
        <v>1</v>
      </c>
      <c r="L84" s="399"/>
      <c r="M84" s="398" t="s">
        <v>2</v>
      </c>
      <c r="N84" s="399"/>
      <c r="O84" s="283" t="s">
        <v>10</v>
      </c>
      <c r="P84" s="396"/>
      <c r="Q84" s="397"/>
    </row>
    <row r="85" spans="2:17" x14ac:dyDescent="0.25">
      <c r="B85" s="408"/>
      <c r="C85" s="408"/>
      <c r="D85" s="408"/>
      <c r="E85" s="408"/>
      <c r="F85" s="408"/>
      <c r="G85" s="408"/>
      <c r="H85" s="408"/>
      <c r="I85" s="408"/>
      <c r="J85" s="408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16" t="s">
        <v>0</v>
      </c>
      <c r="C86" s="400">
        <v>42954</v>
      </c>
      <c r="D86" s="316">
        <v>0</v>
      </c>
      <c r="E86" s="316">
        <v>0</v>
      </c>
      <c r="F86" s="307">
        <v>144</v>
      </c>
      <c r="G86" s="308">
        <v>3936951</v>
      </c>
      <c r="H86" s="308">
        <v>198692</v>
      </c>
      <c r="I86" s="307">
        <v>110</v>
      </c>
      <c r="J86" s="307">
        <v>53</v>
      </c>
      <c r="K86" s="307">
        <v>28</v>
      </c>
      <c r="L86" s="307">
        <v>20</v>
      </c>
      <c r="M86" s="307">
        <v>28</v>
      </c>
      <c r="N86" s="307">
        <v>27</v>
      </c>
      <c r="O86" s="307">
        <f>N86+L86</f>
        <v>47</v>
      </c>
      <c r="P86" s="309">
        <v>71</v>
      </c>
      <c r="Q86" s="309">
        <v>10</v>
      </c>
    </row>
    <row r="87" spans="2:17" x14ac:dyDescent="0.25">
      <c r="B87" s="285" t="s">
        <v>24</v>
      </c>
      <c r="C87" s="401"/>
      <c r="D87" s="299">
        <v>0</v>
      </c>
      <c r="E87" s="299">
        <v>0</v>
      </c>
      <c r="F87" s="310">
        <v>27</v>
      </c>
      <c r="G87" s="311">
        <v>670450</v>
      </c>
      <c r="H87" s="311">
        <v>98060</v>
      </c>
      <c r="I87" s="310">
        <v>75</v>
      </c>
      <c r="J87" s="310">
        <v>41</v>
      </c>
      <c r="K87" s="310">
        <v>15</v>
      </c>
      <c r="L87" s="310">
        <v>14</v>
      </c>
      <c r="M87" s="310">
        <v>1</v>
      </c>
      <c r="N87" s="310">
        <v>1</v>
      </c>
      <c r="O87" s="307">
        <f t="shared" ref="O87:O90" si="36">N87+L87</f>
        <v>15</v>
      </c>
      <c r="P87" s="310">
        <v>0</v>
      </c>
      <c r="Q87" s="311">
        <v>0</v>
      </c>
    </row>
    <row r="88" spans="2:17" x14ac:dyDescent="0.25">
      <c r="B88" s="285" t="s">
        <v>25</v>
      </c>
      <c r="C88" s="401"/>
      <c r="D88" s="300">
        <v>0</v>
      </c>
      <c r="E88" s="300">
        <v>0</v>
      </c>
      <c r="F88" s="312">
        <v>21</v>
      </c>
      <c r="G88" s="313">
        <v>431525</v>
      </c>
      <c r="H88" s="313">
        <v>3372</v>
      </c>
      <c r="I88" s="312">
        <v>36</v>
      </c>
      <c r="J88" s="312">
        <v>26</v>
      </c>
      <c r="K88" s="312">
        <v>10</v>
      </c>
      <c r="L88" s="312">
        <v>10</v>
      </c>
      <c r="M88" s="300">
        <v>0</v>
      </c>
      <c r="N88" s="301">
        <v>0</v>
      </c>
      <c r="O88" s="307">
        <f t="shared" si="36"/>
        <v>10</v>
      </c>
      <c r="P88" s="314">
        <v>6</v>
      </c>
      <c r="Q88" s="315">
        <v>0</v>
      </c>
    </row>
    <row r="89" spans="2:17" x14ac:dyDescent="0.25">
      <c r="B89" s="316" t="s">
        <v>161</v>
      </c>
      <c r="C89" s="401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307">
        <f t="shared" si="36"/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36"/>
      <c r="D90" s="317">
        <v>0</v>
      </c>
      <c r="E90" s="317">
        <v>0</v>
      </c>
      <c r="F90" s="317">
        <v>93</v>
      </c>
      <c r="G90" s="317">
        <v>0</v>
      </c>
      <c r="H90" s="317">
        <v>109529</v>
      </c>
      <c r="I90" s="317">
        <v>0</v>
      </c>
      <c r="J90" s="317">
        <v>51</v>
      </c>
      <c r="K90" s="317">
        <v>35</v>
      </c>
      <c r="L90" s="317">
        <v>34</v>
      </c>
      <c r="M90" s="317">
        <v>0</v>
      </c>
      <c r="N90" s="317">
        <v>0</v>
      </c>
      <c r="O90" s="307">
        <f t="shared" si="36"/>
        <v>34</v>
      </c>
      <c r="P90" s="317">
        <v>159</v>
      </c>
      <c r="Q90" s="317">
        <v>0</v>
      </c>
    </row>
    <row r="91" spans="2:17" x14ac:dyDescent="0.25">
      <c r="B91" s="402"/>
      <c r="C91" s="403"/>
      <c r="D91" s="288">
        <f>D86+D87+D88+D89+D90</f>
        <v>0</v>
      </c>
      <c r="E91" s="288">
        <f t="shared" ref="E91" si="37">E86+E87+E88+E89+E90</f>
        <v>0</v>
      </c>
      <c r="F91" s="288">
        <f>SUM(F86:F90)</f>
        <v>285</v>
      </c>
      <c r="G91" s="288">
        <f>SUM(G86:G90)</f>
        <v>5038926</v>
      </c>
      <c r="H91" s="288">
        <f t="shared" ref="H91" si="38">H86+H87+H88+H89+H90</f>
        <v>409653</v>
      </c>
      <c r="I91" s="288">
        <f>SUM(I86:I90)</f>
        <v>221</v>
      </c>
      <c r="J91" s="288">
        <f t="shared" ref="J91:K91" si="39">J86+J87+J88+J89+J90</f>
        <v>171</v>
      </c>
      <c r="K91" s="288">
        <f t="shared" si="39"/>
        <v>88</v>
      </c>
      <c r="L91" s="288">
        <f>SUM(L86:L90)</f>
        <v>78</v>
      </c>
      <c r="M91" s="288">
        <f t="shared" ref="M91:N91" si="40">M86+M87+M88+M89+M90</f>
        <v>29</v>
      </c>
      <c r="N91" s="288">
        <f t="shared" si="40"/>
        <v>28</v>
      </c>
      <c r="O91" s="288">
        <f>SUM(O86:O90)</f>
        <v>106</v>
      </c>
      <c r="P91" s="288">
        <f t="shared" ref="P91:Q91" si="41">P86+P87+P88+P89+P90</f>
        <v>236</v>
      </c>
      <c r="Q91" s="288">
        <f t="shared" si="41"/>
        <v>10</v>
      </c>
    </row>
    <row r="94" spans="2:17" ht="18.75" x14ac:dyDescent="0.3">
      <c r="B94" s="451" t="s">
        <v>390</v>
      </c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406" t="s">
        <v>5</v>
      </c>
      <c r="C96" s="406" t="s">
        <v>12</v>
      </c>
      <c r="D96" s="406" t="s">
        <v>6</v>
      </c>
      <c r="E96" s="406" t="s">
        <v>17</v>
      </c>
      <c r="F96" s="406" t="s">
        <v>15</v>
      </c>
      <c r="G96" s="406" t="s">
        <v>100</v>
      </c>
      <c r="H96" s="406" t="s">
        <v>14</v>
      </c>
      <c r="I96" s="406" t="s">
        <v>13</v>
      </c>
      <c r="J96" s="406" t="s">
        <v>8</v>
      </c>
      <c r="K96" s="398" t="s">
        <v>113</v>
      </c>
      <c r="L96" s="409"/>
      <c r="M96" s="409"/>
      <c r="N96" s="409"/>
      <c r="O96" s="399"/>
      <c r="P96" s="394" t="s">
        <v>16</v>
      </c>
      <c r="Q96" s="395"/>
    </row>
    <row r="97" spans="2:17" ht="30" x14ac:dyDescent="0.25">
      <c r="B97" s="407"/>
      <c r="C97" s="407"/>
      <c r="D97" s="407"/>
      <c r="E97" s="407"/>
      <c r="F97" s="407"/>
      <c r="G97" s="407"/>
      <c r="H97" s="407"/>
      <c r="I97" s="407"/>
      <c r="J97" s="407"/>
      <c r="K97" s="398" t="s">
        <v>1</v>
      </c>
      <c r="L97" s="399"/>
      <c r="M97" s="398" t="s">
        <v>2</v>
      </c>
      <c r="N97" s="399"/>
      <c r="O97" s="283" t="s">
        <v>10</v>
      </c>
      <c r="P97" s="396"/>
      <c r="Q97" s="397"/>
    </row>
    <row r="98" spans="2:17" x14ac:dyDescent="0.25">
      <c r="B98" s="408"/>
      <c r="C98" s="408"/>
      <c r="D98" s="408"/>
      <c r="E98" s="408"/>
      <c r="F98" s="408"/>
      <c r="G98" s="408"/>
      <c r="H98" s="408"/>
      <c r="I98" s="408"/>
      <c r="J98" s="408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16" t="s">
        <v>0</v>
      </c>
      <c r="C99" s="400">
        <v>42955</v>
      </c>
      <c r="D99" s="316">
        <v>0</v>
      </c>
      <c r="E99" s="316">
        <v>0</v>
      </c>
      <c r="F99" s="307">
        <v>84</v>
      </c>
      <c r="G99" s="308">
        <v>2688739</v>
      </c>
      <c r="H99" s="308">
        <v>75200</v>
      </c>
      <c r="I99" s="307">
        <v>96</v>
      </c>
      <c r="J99" s="307">
        <v>51</v>
      </c>
      <c r="K99" s="307">
        <v>26</v>
      </c>
      <c r="L99" s="307">
        <v>23</v>
      </c>
      <c r="M99" s="307">
        <v>29</v>
      </c>
      <c r="N99" s="307">
        <v>28</v>
      </c>
      <c r="O99" s="307">
        <v>51</v>
      </c>
      <c r="P99" s="309">
        <v>66</v>
      </c>
      <c r="Q99" s="309">
        <v>10</v>
      </c>
    </row>
    <row r="100" spans="2:17" x14ac:dyDescent="0.25">
      <c r="B100" s="285" t="s">
        <v>24</v>
      </c>
      <c r="C100" s="401"/>
      <c r="D100" s="299">
        <v>0</v>
      </c>
      <c r="E100" s="299">
        <v>0</v>
      </c>
      <c r="F100" s="310">
        <v>72</v>
      </c>
      <c r="G100" s="311">
        <v>1015620</v>
      </c>
      <c r="H100" s="311">
        <v>231370</v>
      </c>
      <c r="I100" s="310">
        <v>60</v>
      </c>
      <c r="J100" s="310">
        <v>77</v>
      </c>
      <c r="K100" s="310">
        <v>18</v>
      </c>
      <c r="L100" s="310">
        <v>17</v>
      </c>
      <c r="M100" s="310">
        <v>2</v>
      </c>
      <c r="N100" s="310">
        <v>2</v>
      </c>
      <c r="O100" s="307">
        <f t="shared" ref="O100:O103" si="42">N100+L100</f>
        <v>19</v>
      </c>
      <c r="P100" s="310">
        <v>12</v>
      </c>
      <c r="Q100" s="311">
        <v>0</v>
      </c>
    </row>
    <row r="101" spans="2:17" x14ac:dyDescent="0.25">
      <c r="B101" s="285" t="s">
        <v>25</v>
      </c>
      <c r="C101" s="401"/>
      <c r="D101" s="300">
        <v>0</v>
      </c>
      <c r="E101" s="300">
        <v>0</v>
      </c>
      <c r="F101" s="312">
        <v>0</v>
      </c>
      <c r="G101" s="313">
        <v>393184</v>
      </c>
      <c r="H101" s="313">
        <v>0</v>
      </c>
      <c r="I101" s="312">
        <v>36</v>
      </c>
      <c r="J101" s="312">
        <v>17</v>
      </c>
      <c r="K101" s="312">
        <v>10</v>
      </c>
      <c r="L101" s="312">
        <v>9</v>
      </c>
      <c r="M101" s="300">
        <v>0</v>
      </c>
      <c r="N101" s="301">
        <v>0</v>
      </c>
      <c r="O101" s="307">
        <f t="shared" si="42"/>
        <v>9</v>
      </c>
      <c r="P101" s="314">
        <v>0</v>
      </c>
      <c r="Q101" s="315">
        <v>0</v>
      </c>
    </row>
    <row r="102" spans="2:17" x14ac:dyDescent="0.25">
      <c r="B102" s="316" t="s">
        <v>161</v>
      </c>
      <c r="C102" s="401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307">
        <f t="shared" si="42"/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36"/>
      <c r="D103" s="317">
        <v>0</v>
      </c>
      <c r="E103" s="317">
        <v>0</v>
      </c>
      <c r="F103" s="317">
        <v>179</v>
      </c>
      <c r="G103" s="317">
        <v>0</v>
      </c>
      <c r="H103" s="317">
        <v>62010.6</v>
      </c>
      <c r="I103" s="317">
        <v>0</v>
      </c>
      <c r="J103" s="317">
        <v>29</v>
      </c>
      <c r="K103" s="317">
        <v>34</v>
      </c>
      <c r="L103" s="317">
        <v>34</v>
      </c>
      <c r="M103" s="317">
        <v>0</v>
      </c>
      <c r="N103" s="317">
        <v>0</v>
      </c>
      <c r="O103" s="307">
        <f t="shared" si="42"/>
        <v>34</v>
      </c>
      <c r="P103" s="317">
        <v>161</v>
      </c>
      <c r="Q103" s="317">
        <v>0</v>
      </c>
    </row>
    <row r="104" spans="2:17" x14ac:dyDescent="0.25">
      <c r="B104" s="402"/>
      <c r="C104" s="403"/>
      <c r="D104" s="288">
        <f>D99+D100+D101+D102+D103</f>
        <v>0</v>
      </c>
      <c r="E104" s="288">
        <f t="shared" ref="E104" si="43">E99+E100+E101+E102+E103</f>
        <v>0</v>
      </c>
      <c r="F104" s="288">
        <f>SUM(F99:F103)</f>
        <v>335</v>
      </c>
      <c r="G104" s="288">
        <f>SUM(G99:G103)</f>
        <v>4097543</v>
      </c>
      <c r="H104" s="288">
        <f t="shared" ref="H104" si="44">H99+H100+H101+H102+H103</f>
        <v>368580.6</v>
      </c>
      <c r="I104" s="288">
        <f>SUM(I99:I103)</f>
        <v>192</v>
      </c>
      <c r="J104" s="288">
        <f t="shared" ref="J104:K104" si="45">J99+J100+J101+J102+J103</f>
        <v>174</v>
      </c>
      <c r="K104" s="288">
        <f t="shared" si="45"/>
        <v>88</v>
      </c>
      <c r="L104" s="288">
        <f>SUM(L99:L103)</f>
        <v>83</v>
      </c>
      <c r="M104" s="288">
        <f t="shared" ref="M104:N104" si="46">M99+M100+M101+M102+M103</f>
        <v>31</v>
      </c>
      <c r="N104" s="288">
        <f t="shared" si="46"/>
        <v>30</v>
      </c>
      <c r="O104" s="288">
        <f>SUM(O99:O103)</f>
        <v>113</v>
      </c>
      <c r="P104" s="288">
        <f t="shared" ref="P104:Q104" si="47">P99+P100+P101+P102+P103</f>
        <v>239</v>
      </c>
      <c r="Q104" s="288">
        <f t="shared" si="47"/>
        <v>10</v>
      </c>
    </row>
    <row r="107" spans="2:17" ht="18.75" x14ac:dyDescent="0.3">
      <c r="B107" s="451" t="s">
        <v>391</v>
      </c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406" t="s">
        <v>5</v>
      </c>
      <c r="C109" s="406" t="s">
        <v>12</v>
      </c>
      <c r="D109" s="406" t="s">
        <v>6</v>
      </c>
      <c r="E109" s="406" t="s">
        <v>17</v>
      </c>
      <c r="F109" s="406" t="s">
        <v>15</v>
      </c>
      <c r="G109" s="406" t="s">
        <v>100</v>
      </c>
      <c r="H109" s="406" t="s">
        <v>14</v>
      </c>
      <c r="I109" s="406" t="s">
        <v>13</v>
      </c>
      <c r="J109" s="406" t="s">
        <v>8</v>
      </c>
      <c r="K109" s="398" t="s">
        <v>113</v>
      </c>
      <c r="L109" s="409"/>
      <c r="M109" s="409"/>
      <c r="N109" s="409"/>
      <c r="O109" s="399"/>
      <c r="P109" s="394" t="s">
        <v>16</v>
      </c>
      <c r="Q109" s="395"/>
    </row>
    <row r="110" spans="2:17" ht="30" x14ac:dyDescent="0.25">
      <c r="B110" s="407"/>
      <c r="C110" s="407"/>
      <c r="D110" s="407"/>
      <c r="E110" s="407"/>
      <c r="F110" s="407"/>
      <c r="G110" s="407"/>
      <c r="H110" s="407"/>
      <c r="I110" s="407"/>
      <c r="J110" s="407"/>
      <c r="K110" s="398" t="s">
        <v>1</v>
      </c>
      <c r="L110" s="399"/>
      <c r="M110" s="398" t="s">
        <v>2</v>
      </c>
      <c r="N110" s="399"/>
      <c r="O110" s="283" t="s">
        <v>10</v>
      </c>
      <c r="P110" s="396"/>
      <c r="Q110" s="397"/>
    </row>
    <row r="111" spans="2:17" x14ac:dyDescent="0.25">
      <c r="B111" s="408"/>
      <c r="C111" s="408"/>
      <c r="D111" s="408"/>
      <c r="E111" s="408"/>
      <c r="F111" s="408"/>
      <c r="G111" s="408"/>
      <c r="H111" s="408"/>
      <c r="I111" s="408"/>
      <c r="J111" s="408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16" t="s">
        <v>0</v>
      </c>
      <c r="C112" s="400">
        <v>42956</v>
      </c>
      <c r="D112" s="316">
        <v>0</v>
      </c>
      <c r="E112" s="316">
        <v>0</v>
      </c>
      <c r="F112" s="307">
        <v>113</v>
      </c>
      <c r="G112" s="308">
        <v>3451728</v>
      </c>
      <c r="H112" s="308">
        <v>125833</v>
      </c>
      <c r="I112" s="307">
        <v>116</v>
      </c>
      <c r="J112" s="307">
        <v>51</v>
      </c>
      <c r="K112" s="307">
        <v>28</v>
      </c>
      <c r="L112" s="307">
        <v>19</v>
      </c>
      <c r="M112" s="307">
        <v>29</v>
      </c>
      <c r="N112" s="307">
        <v>21</v>
      </c>
      <c r="O112" s="307">
        <v>40</v>
      </c>
      <c r="P112" s="309">
        <v>82</v>
      </c>
      <c r="Q112" s="309">
        <v>9</v>
      </c>
    </row>
    <row r="113" spans="2:17" x14ac:dyDescent="0.25">
      <c r="B113" s="285" t="s">
        <v>24</v>
      </c>
      <c r="C113" s="401"/>
      <c r="D113" s="299">
        <v>0</v>
      </c>
      <c r="E113" s="299">
        <v>0</v>
      </c>
      <c r="F113" s="310">
        <v>36</v>
      </c>
      <c r="G113" s="311">
        <v>969225</v>
      </c>
      <c r="H113" s="311">
        <v>202650</v>
      </c>
      <c r="I113" s="310">
        <v>70</v>
      </c>
      <c r="J113" s="310">
        <v>64</v>
      </c>
      <c r="K113" s="310">
        <v>18</v>
      </c>
      <c r="L113" s="310">
        <v>14</v>
      </c>
      <c r="M113" s="310">
        <v>3</v>
      </c>
      <c r="N113" s="310">
        <v>4</v>
      </c>
      <c r="O113" s="307">
        <f t="shared" ref="O113:O116" si="48">N113+L113</f>
        <v>18</v>
      </c>
      <c r="P113" s="310">
        <v>12</v>
      </c>
      <c r="Q113" s="311">
        <v>0</v>
      </c>
    </row>
    <row r="114" spans="2:17" x14ac:dyDescent="0.25">
      <c r="B114" s="285" t="s">
        <v>25</v>
      </c>
      <c r="C114" s="401"/>
      <c r="D114" s="300">
        <v>0</v>
      </c>
      <c r="E114" s="300">
        <v>0</v>
      </c>
      <c r="F114" s="312">
        <v>0</v>
      </c>
      <c r="G114" s="313">
        <v>397537</v>
      </c>
      <c r="H114" s="313">
        <v>0</v>
      </c>
      <c r="I114" s="312">
        <v>36</v>
      </c>
      <c r="J114" s="312">
        <v>24</v>
      </c>
      <c r="K114" s="312">
        <v>10</v>
      </c>
      <c r="L114" s="312">
        <v>0</v>
      </c>
      <c r="M114" s="300">
        <v>0</v>
      </c>
      <c r="N114" s="301">
        <v>0</v>
      </c>
      <c r="O114" s="307">
        <f t="shared" si="48"/>
        <v>0</v>
      </c>
      <c r="P114" s="314">
        <v>0</v>
      </c>
      <c r="Q114" s="315">
        <v>0</v>
      </c>
    </row>
    <row r="115" spans="2:17" x14ac:dyDescent="0.25">
      <c r="B115" s="316" t="s">
        <v>161</v>
      </c>
      <c r="C115" s="401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307">
        <f t="shared" si="48"/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36"/>
      <c r="D116" s="317">
        <v>0</v>
      </c>
      <c r="E116" s="317">
        <v>0</v>
      </c>
      <c r="F116" s="317">
        <v>175</v>
      </c>
      <c r="G116" s="317">
        <v>0</v>
      </c>
      <c r="H116" s="317">
        <v>115304.2</v>
      </c>
      <c r="I116" s="317">
        <v>0</v>
      </c>
      <c r="J116" s="317">
        <v>44</v>
      </c>
      <c r="K116" s="317">
        <v>34</v>
      </c>
      <c r="L116" s="317">
        <v>33</v>
      </c>
      <c r="M116" s="317">
        <v>0</v>
      </c>
      <c r="N116" s="317">
        <v>0</v>
      </c>
      <c r="O116" s="307">
        <f t="shared" si="48"/>
        <v>33</v>
      </c>
      <c r="P116" s="317">
        <v>160</v>
      </c>
      <c r="Q116" s="317">
        <v>0</v>
      </c>
    </row>
    <row r="117" spans="2:17" x14ac:dyDescent="0.25">
      <c r="B117" s="402"/>
      <c r="C117" s="403"/>
      <c r="D117" s="288">
        <f>D112+D113+D114+D115+D116</f>
        <v>0</v>
      </c>
      <c r="E117" s="288">
        <f t="shared" ref="E117" si="49">E112+E113+E114+E115+E116</f>
        <v>0</v>
      </c>
      <c r="F117" s="288">
        <f>SUM(F112:F116)</f>
        <v>324</v>
      </c>
      <c r="G117" s="288">
        <f>SUM(G112:G116)</f>
        <v>4818490</v>
      </c>
      <c r="H117" s="288">
        <f t="shared" ref="H117" si="50">H112+H113+H114+H115+H116</f>
        <v>443787.2</v>
      </c>
      <c r="I117" s="288">
        <f>SUM(I112:I116)</f>
        <v>222</v>
      </c>
      <c r="J117" s="288">
        <f t="shared" ref="J117:K117" si="51">J112+J113+J114+J115+J116</f>
        <v>183</v>
      </c>
      <c r="K117" s="288">
        <f t="shared" si="51"/>
        <v>90</v>
      </c>
      <c r="L117" s="288">
        <f>SUM(L112:L116)</f>
        <v>66</v>
      </c>
      <c r="M117" s="288">
        <f t="shared" ref="M117:N117" si="52">M112+M113+M114+M115+M116</f>
        <v>32</v>
      </c>
      <c r="N117" s="288">
        <f t="shared" si="52"/>
        <v>25</v>
      </c>
      <c r="O117" s="288">
        <f>SUM(O112:O116)</f>
        <v>91</v>
      </c>
      <c r="P117" s="288">
        <f t="shared" ref="P117:Q117" si="53">P112+P113+P114+P115+P116</f>
        <v>254</v>
      </c>
      <c r="Q117" s="288">
        <f t="shared" si="53"/>
        <v>9</v>
      </c>
    </row>
    <row r="120" spans="2:17" ht="18.75" x14ac:dyDescent="0.3">
      <c r="B120" s="451" t="s">
        <v>392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406" t="s">
        <v>5</v>
      </c>
      <c r="C122" s="406" t="s">
        <v>12</v>
      </c>
      <c r="D122" s="406" t="s">
        <v>6</v>
      </c>
      <c r="E122" s="406" t="s">
        <v>17</v>
      </c>
      <c r="F122" s="406" t="s">
        <v>15</v>
      </c>
      <c r="G122" s="406" t="s">
        <v>100</v>
      </c>
      <c r="H122" s="406" t="s">
        <v>14</v>
      </c>
      <c r="I122" s="406" t="s">
        <v>13</v>
      </c>
      <c r="J122" s="406" t="s">
        <v>8</v>
      </c>
      <c r="K122" s="398" t="s">
        <v>113</v>
      </c>
      <c r="L122" s="409"/>
      <c r="M122" s="409"/>
      <c r="N122" s="409"/>
      <c r="O122" s="399"/>
      <c r="P122" s="394" t="s">
        <v>16</v>
      </c>
      <c r="Q122" s="395"/>
    </row>
    <row r="123" spans="2:17" ht="30" x14ac:dyDescent="0.25">
      <c r="B123" s="407"/>
      <c r="C123" s="407"/>
      <c r="D123" s="407"/>
      <c r="E123" s="407"/>
      <c r="F123" s="407"/>
      <c r="G123" s="407"/>
      <c r="H123" s="407"/>
      <c r="I123" s="407"/>
      <c r="J123" s="407"/>
      <c r="K123" s="398" t="s">
        <v>1</v>
      </c>
      <c r="L123" s="399"/>
      <c r="M123" s="398" t="s">
        <v>2</v>
      </c>
      <c r="N123" s="399"/>
      <c r="O123" s="283" t="s">
        <v>10</v>
      </c>
      <c r="P123" s="396"/>
      <c r="Q123" s="397"/>
    </row>
    <row r="124" spans="2:17" x14ac:dyDescent="0.25">
      <c r="B124" s="408"/>
      <c r="C124" s="408"/>
      <c r="D124" s="408"/>
      <c r="E124" s="408"/>
      <c r="F124" s="408"/>
      <c r="G124" s="408"/>
      <c r="H124" s="408"/>
      <c r="I124" s="408"/>
      <c r="J124" s="408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16" t="s">
        <v>0</v>
      </c>
      <c r="C125" s="400">
        <v>42957</v>
      </c>
      <c r="D125" s="316">
        <v>0</v>
      </c>
      <c r="E125" s="316">
        <v>0</v>
      </c>
      <c r="F125" s="307">
        <v>102</v>
      </c>
      <c r="G125" s="308">
        <v>3644973</v>
      </c>
      <c r="H125" s="308">
        <v>112522</v>
      </c>
      <c r="I125" s="307">
        <v>128</v>
      </c>
      <c r="J125" s="307">
        <v>62</v>
      </c>
      <c r="K125" s="307">
        <v>26</v>
      </c>
      <c r="L125" s="307">
        <v>20</v>
      </c>
      <c r="M125" s="307">
        <v>22</v>
      </c>
      <c r="N125" s="307">
        <v>24</v>
      </c>
      <c r="O125" s="307">
        <v>44</v>
      </c>
      <c r="P125" s="309">
        <v>80</v>
      </c>
      <c r="Q125" s="309">
        <v>11</v>
      </c>
    </row>
    <row r="126" spans="2:17" x14ac:dyDescent="0.25">
      <c r="B126" s="285" t="s">
        <v>24</v>
      </c>
      <c r="C126" s="401"/>
      <c r="D126" s="299">
        <v>0</v>
      </c>
      <c r="E126" s="299">
        <v>0</v>
      </c>
      <c r="F126" s="310">
        <v>42</v>
      </c>
      <c r="G126" s="311">
        <v>815100</v>
      </c>
      <c r="H126" s="311">
        <v>168110</v>
      </c>
      <c r="I126" s="310">
        <v>75</v>
      </c>
      <c r="J126" s="310">
        <v>54</v>
      </c>
      <c r="K126" s="310">
        <v>17</v>
      </c>
      <c r="L126" s="310">
        <v>15</v>
      </c>
      <c r="M126" s="310">
        <v>3</v>
      </c>
      <c r="N126" s="310">
        <v>2</v>
      </c>
      <c r="O126" s="307">
        <v>17</v>
      </c>
      <c r="P126" s="310">
        <v>12</v>
      </c>
      <c r="Q126" s="311">
        <v>0</v>
      </c>
    </row>
    <row r="127" spans="2:17" x14ac:dyDescent="0.25">
      <c r="B127" s="285" t="s">
        <v>25</v>
      </c>
      <c r="C127" s="401"/>
      <c r="D127" s="300">
        <v>0</v>
      </c>
      <c r="E127" s="300">
        <v>0</v>
      </c>
      <c r="F127" s="300">
        <v>0</v>
      </c>
      <c r="G127" s="300">
        <v>0</v>
      </c>
      <c r="H127" s="300">
        <v>0</v>
      </c>
      <c r="I127" s="300">
        <v>0</v>
      </c>
      <c r="J127" s="300">
        <v>0</v>
      </c>
      <c r="K127" s="300">
        <v>0</v>
      </c>
      <c r="L127" s="300">
        <v>0</v>
      </c>
      <c r="M127" s="300">
        <v>0</v>
      </c>
      <c r="N127" s="300">
        <v>0</v>
      </c>
      <c r="O127" s="300">
        <v>0</v>
      </c>
      <c r="P127" s="300">
        <v>0</v>
      </c>
      <c r="Q127" s="300">
        <v>0</v>
      </c>
    </row>
    <row r="128" spans="2:17" x14ac:dyDescent="0.25">
      <c r="B128" s="316" t="s">
        <v>161</v>
      </c>
      <c r="C128" s="401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307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36"/>
      <c r="D129" s="317">
        <v>0</v>
      </c>
      <c r="E129" s="317">
        <v>0</v>
      </c>
      <c r="F129" s="317">
        <v>108</v>
      </c>
      <c r="G129" s="317">
        <v>0</v>
      </c>
      <c r="H129" s="317">
        <v>156042</v>
      </c>
      <c r="I129" s="317">
        <v>0</v>
      </c>
      <c r="J129" s="317">
        <v>51</v>
      </c>
      <c r="K129" s="317">
        <v>33</v>
      </c>
      <c r="L129" s="317">
        <v>35</v>
      </c>
      <c r="M129" s="317">
        <v>0</v>
      </c>
      <c r="N129" s="317">
        <v>0</v>
      </c>
      <c r="O129" s="307">
        <f t="shared" ref="O129" si="54">N129+L129</f>
        <v>35</v>
      </c>
      <c r="P129" s="317">
        <v>156</v>
      </c>
      <c r="Q129" s="317">
        <v>0</v>
      </c>
    </row>
    <row r="130" spans="2:17" x14ac:dyDescent="0.25">
      <c r="B130" s="402"/>
      <c r="C130" s="403"/>
      <c r="D130" s="288">
        <f>D125+D126+D127+D128+D129</f>
        <v>0</v>
      </c>
      <c r="E130" s="288">
        <f t="shared" ref="E130" si="55">E125+E126+E127+E128+E129</f>
        <v>0</v>
      </c>
      <c r="F130" s="288">
        <f>SUM(F125:F129)</f>
        <v>252</v>
      </c>
      <c r="G130" s="288">
        <f>SUM(G125:G129)</f>
        <v>4460073</v>
      </c>
      <c r="H130" s="288">
        <f t="shared" ref="H130" si="56">H125+H126+H127+H128+H129</f>
        <v>436674</v>
      </c>
      <c r="I130" s="288">
        <f>SUM(I125:I129)</f>
        <v>203</v>
      </c>
      <c r="J130" s="288">
        <f t="shared" ref="J130:K130" si="57">J125+J126+J127+J128+J129</f>
        <v>167</v>
      </c>
      <c r="K130" s="288">
        <f t="shared" si="57"/>
        <v>76</v>
      </c>
      <c r="L130" s="288">
        <f>SUM(L125:L129)</f>
        <v>70</v>
      </c>
      <c r="M130" s="288">
        <f t="shared" ref="M130:N130" si="58">M125+M126+M127+M128+M129</f>
        <v>25</v>
      </c>
      <c r="N130" s="288">
        <f t="shared" si="58"/>
        <v>26</v>
      </c>
      <c r="O130" s="288">
        <f>SUM(O125:O129)</f>
        <v>96</v>
      </c>
      <c r="P130" s="288">
        <f t="shared" ref="P130:Q130" si="59">P125+P126+P127+P128+P129</f>
        <v>248</v>
      </c>
      <c r="Q130" s="288">
        <f t="shared" si="59"/>
        <v>11</v>
      </c>
    </row>
    <row r="133" spans="2:17" ht="18.75" x14ac:dyDescent="0.3">
      <c r="B133" s="451" t="s">
        <v>394</v>
      </c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406" t="s">
        <v>5</v>
      </c>
      <c r="C135" s="406" t="s">
        <v>12</v>
      </c>
      <c r="D135" s="406" t="s">
        <v>6</v>
      </c>
      <c r="E135" s="406" t="s">
        <v>17</v>
      </c>
      <c r="F135" s="406" t="s">
        <v>15</v>
      </c>
      <c r="G135" s="406" t="s">
        <v>100</v>
      </c>
      <c r="H135" s="406" t="s">
        <v>14</v>
      </c>
      <c r="I135" s="406" t="s">
        <v>13</v>
      </c>
      <c r="J135" s="406" t="s">
        <v>8</v>
      </c>
      <c r="K135" s="398" t="s">
        <v>113</v>
      </c>
      <c r="L135" s="409"/>
      <c r="M135" s="409"/>
      <c r="N135" s="409"/>
      <c r="O135" s="399"/>
      <c r="P135" s="394" t="s">
        <v>16</v>
      </c>
      <c r="Q135" s="395"/>
    </row>
    <row r="136" spans="2:17" ht="30" x14ac:dyDescent="0.25">
      <c r="B136" s="407"/>
      <c r="C136" s="407"/>
      <c r="D136" s="407"/>
      <c r="E136" s="407"/>
      <c r="F136" s="407"/>
      <c r="G136" s="407"/>
      <c r="H136" s="407"/>
      <c r="I136" s="407"/>
      <c r="J136" s="407"/>
      <c r="K136" s="398" t="s">
        <v>1</v>
      </c>
      <c r="L136" s="399"/>
      <c r="M136" s="398" t="s">
        <v>2</v>
      </c>
      <c r="N136" s="399"/>
      <c r="O136" s="283" t="s">
        <v>10</v>
      </c>
      <c r="P136" s="396"/>
      <c r="Q136" s="397"/>
    </row>
    <row r="137" spans="2:17" x14ac:dyDescent="0.25">
      <c r="B137" s="408"/>
      <c r="C137" s="408"/>
      <c r="D137" s="408"/>
      <c r="E137" s="408"/>
      <c r="F137" s="408"/>
      <c r="G137" s="408"/>
      <c r="H137" s="408"/>
      <c r="I137" s="408"/>
      <c r="J137" s="408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16" t="s">
        <v>0</v>
      </c>
      <c r="C138" s="400">
        <v>42958</v>
      </c>
      <c r="D138" s="316">
        <v>0</v>
      </c>
      <c r="E138" s="316">
        <v>0</v>
      </c>
      <c r="F138" s="307">
        <v>108</v>
      </c>
      <c r="G138" s="308">
        <v>3643501</v>
      </c>
      <c r="H138" s="308">
        <v>224833</v>
      </c>
      <c r="I138" s="307">
        <v>109</v>
      </c>
      <c r="J138" s="307">
        <v>52</v>
      </c>
      <c r="K138" s="307">
        <v>27</v>
      </c>
      <c r="L138" s="307">
        <v>28</v>
      </c>
      <c r="M138" s="307">
        <v>17</v>
      </c>
      <c r="N138" s="307">
        <v>17</v>
      </c>
      <c r="O138" s="307">
        <v>45</v>
      </c>
      <c r="P138" s="309">
        <v>70</v>
      </c>
      <c r="Q138" s="309">
        <v>8</v>
      </c>
    </row>
    <row r="139" spans="2:17" x14ac:dyDescent="0.25">
      <c r="B139" s="285" t="s">
        <v>24</v>
      </c>
      <c r="C139" s="401"/>
      <c r="D139" s="299">
        <v>0</v>
      </c>
      <c r="E139" s="299">
        <v>0</v>
      </c>
      <c r="F139" s="310">
        <v>42</v>
      </c>
      <c r="G139" s="311">
        <v>815100</v>
      </c>
      <c r="H139" s="311">
        <v>168110</v>
      </c>
      <c r="I139" s="310">
        <v>75</v>
      </c>
      <c r="J139" s="310">
        <v>54</v>
      </c>
      <c r="K139" s="310">
        <v>17</v>
      </c>
      <c r="L139" s="310">
        <v>15</v>
      </c>
      <c r="M139" s="310">
        <v>3</v>
      </c>
      <c r="N139" s="310">
        <v>2</v>
      </c>
      <c r="O139" s="307">
        <v>17</v>
      </c>
      <c r="P139" s="310">
        <v>12</v>
      </c>
      <c r="Q139" s="311">
        <v>0</v>
      </c>
    </row>
    <row r="140" spans="2:17" x14ac:dyDescent="0.25">
      <c r="B140" s="285" t="s">
        <v>25</v>
      </c>
      <c r="C140" s="401"/>
      <c r="D140" s="300">
        <v>0</v>
      </c>
      <c r="E140" s="300">
        <v>0</v>
      </c>
      <c r="F140" s="300">
        <v>0</v>
      </c>
      <c r="G140" s="300">
        <v>0</v>
      </c>
      <c r="H140" s="300">
        <v>0</v>
      </c>
      <c r="I140" s="300">
        <v>0</v>
      </c>
      <c r="J140" s="300">
        <v>0</v>
      </c>
      <c r="K140" s="300">
        <v>0</v>
      </c>
      <c r="L140" s="300">
        <v>0</v>
      </c>
      <c r="M140" s="300">
        <v>0</v>
      </c>
      <c r="N140" s="300">
        <v>0</v>
      </c>
      <c r="O140" s="300">
        <v>0</v>
      </c>
      <c r="P140" s="300">
        <v>0</v>
      </c>
      <c r="Q140" s="300">
        <v>0</v>
      </c>
    </row>
    <row r="141" spans="2:17" x14ac:dyDescent="0.25">
      <c r="B141" s="316" t="s">
        <v>161</v>
      </c>
      <c r="C141" s="401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36"/>
      <c r="D142" s="317">
        <v>0</v>
      </c>
      <c r="E142" s="317">
        <v>0</v>
      </c>
      <c r="F142" s="317">
        <v>133</v>
      </c>
      <c r="G142" s="317">
        <v>0</v>
      </c>
      <c r="H142" s="317">
        <v>109006</v>
      </c>
      <c r="I142" s="317">
        <v>0</v>
      </c>
      <c r="J142" s="317">
        <v>43</v>
      </c>
      <c r="K142" s="317">
        <v>35</v>
      </c>
      <c r="L142" s="317">
        <v>29</v>
      </c>
      <c r="M142" s="317">
        <v>0</v>
      </c>
      <c r="N142" s="317">
        <v>0</v>
      </c>
      <c r="O142" s="307">
        <v>29</v>
      </c>
      <c r="P142" s="317">
        <v>157</v>
      </c>
      <c r="Q142" s="317">
        <v>0</v>
      </c>
    </row>
    <row r="143" spans="2:17" x14ac:dyDescent="0.25">
      <c r="B143" s="402"/>
      <c r="C143" s="403"/>
      <c r="D143" s="288">
        <f>D138+D139+D140+D141+D142</f>
        <v>0</v>
      </c>
      <c r="E143" s="288">
        <f t="shared" ref="E143" si="60">E138+E139+E140+E141+E142</f>
        <v>0</v>
      </c>
      <c r="F143" s="288">
        <f>SUM(F138:F142)</f>
        <v>283</v>
      </c>
      <c r="G143" s="288">
        <f>SUM(G138:G142)</f>
        <v>4458601</v>
      </c>
      <c r="H143" s="288">
        <f t="shared" ref="H143" si="61">H138+H139+H140+H141+H142</f>
        <v>501949</v>
      </c>
      <c r="I143" s="288">
        <f>SUM(I138:I142)</f>
        <v>184</v>
      </c>
      <c r="J143" s="288">
        <f t="shared" ref="J143:K143" si="62">J138+J139+J140+J141+J142</f>
        <v>149</v>
      </c>
      <c r="K143" s="288">
        <f t="shared" si="62"/>
        <v>79</v>
      </c>
      <c r="L143" s="288">
        <f>SUM(L138:L142)</f>
        <v>72</v>
      </c>
      <c r="M143" s="288">
        <f t="shared" ref="M143:N143" si="63">M138+M139+M140+M141+M142</f>
        <v>20</v>
      </c>
      <c r="N143" s="288">
        <f t="shared" si="63"/>
        <v>19</v>
      </c>
      <c r="O143" s="288">
        <f>SUM(O138:O142)</f>
        <v>91</v>
      </c>
      <c r="P143" s="288">
        <f t="shared" ref="P143:Q143" si="64">P138+P139+P140+P141+P142</f>
        <v>239</v>
      </c>
      <c r="Q143" s="288">
        <f t="shared" si="64"/>
        <v>8</v>
      </c>
    </row>
    <row r="146" spans="2:17" ht="18.75" x14ac:dyDescent="0.3">
      <c r="B146" s="451" t="s">
        <v>393</v>
      </c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406" t="s">
        <v>5</v>
      </c>
      <c r="C148" s="406" t="s">
        <v>12</v>
      </c>
      <c r="D148" s="406" t="s">
        <v>6</v>
      </c>
      <c r="E148" s="406" t="s">
        <v>17</v>
      </c>
      <c r="F148" s="406" t="s">
        <v>15</v>
      </c>
      <c r="G148" s="406" t="s">
        <v>100</v>
      </c>
      <c r="H148" s="406" t="s">
        <v>14</v>
      </c>
      <c r="I148" s="406" t="s">
        <v>13</v>
      </c>
      <c r="J148" s="406" t="s">
        <v>8</v>
      </c>
      <c r="K148" s="398" t="s">
        <v>113</v>
      </c>
      <c r="L148" s="409"/>
      <c r="M148" s="409"/>
      <c r="N148" s="409"/>
      <c r="O148" s="399"/>
      <c r="P148" s="394" t="s">
        <v>16</v>
      </c>
      <c r="Q148" s="395"/>
    </row>
    <row r="149" spans="2:17" ht="30" x14ac:dyDescent="0.25">
      <c r="B149" s="407"/>
      <c r="C149" s="407"/>
      <c r="D149" s="407"/>
      <c r="E149" s="407"/>
      <c r="F149" s="407"/>
      <c r="G149" s="407"/>
      <c r="H149" s="407"/>
      <c r="I149" s="407"/>
      <c r="J149" s="407"/>
      <c r="K149" s="398" t="s">
        <v>1</v>
      </c>
      <c r="L149" s="399"/>
      <c r="M149" s="398" t="s">
        <v>2</v>
      </c>
      <c r="N149" s="399"/>
      <c r="O149" s="283" t="s">
        <v>10</v>
      </c>
      <c r="P149" s="396"/>
      <c r="Q149" s="397"/>
    </row>
    <row r="150" spans="2:17" x14ac:dyDescent="0.25">
      <c r="B150" s="408"/>
      <c r="C150" s="408"/>
      <c r="D150" s="408"/>
      <c r="E150" s="408"/>
      <c r="F150" s="408"/>
      <c r="G150" s="408"/>
      <c r="H150" s="408"/>
      <c r="I150" s="408"/>
      <c r="J150" s="408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16" t="s">
        <v>0</v>
      </c>
      <c r="C151" s="400">
        <v>42959</v>
      </c>
      <c r="D151" s="316">
        <v>0</v>
      </c>
      <c r="E151" s="316">
        <v>0</v>
      </c>
      <c r="F151" s="307">
        <v>99</v>
      </c>
      <c r="G151" s="308">
        <v>1033148.7</v>
      </c>
      <c r="H151" s="308">
        <v>53000</v>
      </c>
      <c r="I151" s="307">
        <v>103</v>
      </c>
      <c r="J151" s="307">
        <v>84</v>
      </c>
      <c r="K151" s="307">
        <v>6</v>
      </c>
      <c r="L151" s="307">
        <v>8</v>
      </c>
      <c r="M151" s="307">
        <v>14</v>
      </c>
      <c r="N151" s="307">
        <v>16</v>
      </c>
      <c r="O151" s="307">
        <v>24</v>
      </c>
      <c r="P151" s="309">
        <v>18</v>
      </c>
      <c r="Q151" s="309">
        <v>6</v>
      </c>
    </row>
    <row r="152" spans="2:17" x14ac:dyDescent="0.25">
      <c r="B152" s="285" t="s">
        <v>24</v>
      </c>
      <c r="C152" s="401"/>
      <c r="D152" s="299">
        <v>0</v>
      </c>
      <c r="E152" s="299">
        <v>0</v>
      </c>
      <c r="F152" s="310">
        <v>60</v>
      </c>
      <c r="G152" s="311">
        <v>419390</v>
      </c>
      <c r="H152" s="311">
        <v>104900</v>
      </c>
      <c r="I152" s="310">
        <v>50</v>
      </c>
      <c r="J152" s="310">
        <v>48</v>
      </c>
      <c r="K152" s="310">
        <v>20</v>
      </c>
      <c r="L152" s="310">
        <v>19</v>
      </c>
      <c r="M152" s="310">
        <v>3</v>
      </c>
      <c r="N152" s="310">
        <v>1</v>
      </c>
      <c r="O152" s="307">
        <v>20</v>
      </c>
      <c r="P152" s="310">
        <v>12</v>
      </c>
      <c r="Q152" s="311">
        <v>0</v>
      </c>
    </row>
    <row r="153" spans="2:17" x14ac:dyDescent="0.25">
      <c r="B153" s="285" t="s">
        <v>25</v>
      </c>
      <c r="C153" s="401"/>
      <c r="D153" s="300">
        <v>0</v>
      </c>
      <c r="E153" s="300">
        <v>0</v>
      </c>
      <c r="F153" s="300">
        <v>0</v>
      </c>
      <c r="G153" s="300">
        <v>412856</v>
      </c>
      <c r="H153" s="300">
        <v>0</v>
      </c>
      <c r="I153" s="300">
        <v>0</v>
      </c>
      <c r="J153" s="300">
        <v>0</v>
      </c>
      <c r="K153" s="300">
        <v>1</v>
      </c>
      <c r="L153" s="300">
        <v>1</v>
      </c>
      <c r="M153" s="300">
        <v>0</v>
      </c>
      <c r="N153" s="300">
        <v>0</v>
      </c>
      <c r="O153" s="300">
        <v>1</v>
      </c>
      <c r="P153" s="300">
        <v>0</v>
      </c>
      <c r="Q153" s="300">
        <v>0</v>
      </c>
    </row>
    <row r="154" spans="2:17" x14ac:dyDescent="0.25">
      <c r="B154" s="316" t="s">
        <v>161</v>
      </c>
      <c r="C154" s="401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36"/>
      <c r="D155" s="317">
        <v>0</v>
      </c>
      <c r="E155" s="317">
        <v>0</v>
      </c>
      <c r="F155" s="317">
        <v>6</v>
      </c>
      <c r="G155" s="317">
        <v>0</v>
      </c>
      <c r="H155" s="317">
        <v>21959</v>
      </c>
      <c r="I155" s="317">
        <v>0</v>
      </c>
      <c r="J155" s="317">
        <v>14</v>
      </c>
      <c r="K155" s="317">
        <v>9</v>
      </c>
      <c r="L155" s="317">
        <v>9</v>
      </c>
      <c r="M155" s="317">
        <v>0</v>
      </c>
      <c r="N155" s="317">
        <v>0</v>
      </c>
      <c r="O155" s="307">
        <v>9</v>
      </c>
      <c r="P155" s="317">
        <v>37</v>
      </c>
      <c r="Q155" s="317">
        <v>0</v>
      </c>
    </row>
    <row r="156" spans="2:17" x14ac:dyDescent="0.25">
      <c r="B156" s="402"/>
      <c r="C156" s="403"/>
      <c r="D156" s="288">
        <f>D151+D152+D153+D154+D155</f>
        <v>0</v>
      </c>
      <c r="E156" s="288">
        <f t="shared" ref="E156" si="65">E151+E152+E153+E154+E155</f>
        <v>0</v>
      </c>
      <c r="F156" s="288">
        <f>SUM(F151:F155)</f>
        <v>165</v>
      </c>
      <c r="G156" s="288">
        <f>SUM(G151:G155)</f>
        <v>1865394.7</v>
      </c>
      <c r="H156" s="288">
        <f t="shared" ref="H156" si="66">H151+H152+H153+H154+H155</f>
        <v>179859</v>
      </c>
      <c r="I156" s="288">
        <f>SUM(I151:I155)</f>
        <v>153</v>
      </c>
      <c r="J156" s="288">
        <f t="shared" ref="J156:K156" si="67">J151+J152+J153+J154+J155</f>
        <v>146</v>
      </c>
      <c r="K156" s="288">
        <f t="shared" si="67"/>
        <v>36</v>
      </c>
      <c r="L156" s="288">
        <f>SUM(L151:L155)</f>
        <v>37</v>
      </c>
      <c r="M156" s="288">
        <f t="shared" ref="M156:N156" si="68">M151+M152+M153+M154+M155</f>
        <v>17</v>
      </c>
      <c r="N156" s="288">
        <f t="shared" si="68"/>
        <v>17</v>
      </c>
      <c r="O156" s="288">
        <f>SUM(O151:O155)</f>
        <v>54</v>
      </c>
      <c r="P156" s="288">
        <f t="shared" ref="P156:Q156" si="69">P151+P152+P153+P154+P155</f>
        <v>67</v>
      </c>
      <c r="Q156" s="288">
        <f t="shared" si="69"/>
        <v>6</v>
      </c>
    </row>
    <row r="159" spans="2:17" ht="18.75" x14ac:dyDescent="0.3">
      <c r="B159" s="451" t="s">
        <v>395</v>
      </c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x14ac:dyDescent="0.25">
      <c r="B161" s="406" t="s">
        <v>5</v>
      </c>
      <c r="C161" s="406" t="s">
        <v>12</v>
      </c>
      <c r="D161" s="406" t="s">
        <v>6</v>
      </c>
      <c r="E161" s="406" t="s">
        <v>17</v>
      </c>
      <c r="F161" s="406" t="s">
        <v>15</v>
      </c>
      <c r="G161" s="406" t="s">
        <v>100</v>
      </c>
      <c r="H161" s="406" t="s">
        <v>14</v>
      </c>
      <c r="I161" s="406" t="s">
        <v>13</v>
      </c>
      <c r="J161" s="406" t="s">
        <v>8</v>
      </c>
      <c r="K161" s="398" t="s">
        <v>113</v>
      </c>
      <c r="L161" s="409"/>
      <c r="M161" s="409"/>
      <c r="N161" s="409"/>
      <c r="O161" s="399"/>
      <c r="P161" s="394" t="s">
        <v>16</v>
      </c>
      <c r="Q161" s="395"/>
    </row>
    <row r="162" spans="2:17" ht="30" x14ac:dyDescent="0.25">
      <c r="B162" s="407"/>
      <c r="C162" s="407"/>
      <c r="D162" s="407"/>
      <c r="E162" s="407"/>
      <c r="F162" s="407"/>
      <c r="G162" s="407"/>
      <c r="H162" s="407"/>
      <c r="I162" s="407"/>
      <c r="J162" s="407"/>
      <c r="K162" s="398" t="s">
        <v>1</v>
      </c>
      <c r="L162" s="399"/>
      <c r="M162" s="398" t="s">
        <v>2</v>
      </c>
      <c r="N162" s="399"/>
      <c r="O162" s="283" t="s">
        <v>10</v>
      </c>
      <c r="P162" s="396"/>
      <c r="Q162" s="397"/>
    </row>
    <row r="163" spans="2:17" x14ac:dyDescent="0.25">
      <c r="B163" s="408"/>
      <c r="C163" s="408"/>
      <c r="D163" s="408"/>
      <c r="E163" s="408"/>
      <c r="F163" s="408"/>
      <c r="G163" s="408"/>
      <c r="H163" s="408"/>
      <c r="I163" s="408"/>
      <c r="J163" s="408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16" t="s">
        <v>0</v>
      </c>
      <c r="C164" s="400">
        <v>42960</v>
      </c>
      <c r="D164" s="316">
        <v>0</v>
      </c>
      <c r="E164" s="316">
        <v>0</v>
      </c>
      <c r="F164" s="307">
        <v>89</v>
      </c>
      <c r="G164" s="308">
        <v>2419217</v>
      </c>
      <c r="H164" s="308">
        <v>76000</v>
      </c>
      <c r="I164" s="307">
        <v>144</v>
      </c>
      <c r="J164" s="307">
        <v>90</v>
      </c>
      <c r="K164" s="307">
        <v>5</v>
      </c>
      <c r="L164" s="307">
        <v>7</v>
      </c>
      <c r="M164" s="307">
        <v>19</v>
      </c>
      <c r="N164" s="307">
        <v>21</v>
      </c>
      <c r="O164" s="307">
        <v>28</v>
      </c>
      <c r="P164" s="309">
        <v>10</v>
      </c>
      <c r="Q164" s="309">
        <v>9</v>
      </c>
    </row>
    <row r="165" spans="2:17" x14ac:dyDescent="0.25">
      <c r="B165" s="285" t="s">
        <v>24</v>
      </c>
      <c r="C165" s="401"/>
      <c r="D165" s="299">
        <v>0</v>
      </c>
      <c r="E165" s="299">
        <v>0</v>
      </c>
      <c r="F165" s="310">
        <v>21</v>
      </c>
      <c r="G165" s="311">
        <v>617550</v>
      </c>
      <c r="H165" s="311">
        <v>128280</v>
      </c>
      <c r="I165" s="310">
        <v>80</v>
      </c>
      <c r="J165" s="310">
        <v>54</v>
      </c>
      <c r="K165" s="310">
        <v>3</v>
      </c>
      <c r="L165" s="310">
        <v>3</v>
      </c>
      <c r="M165" s="310">
        <v>4</v>
      </c>
      <c r="N165" s="310">
        <v>3</v>
      </c>
      <c r="O165" s="307">
        <v>6</v>
      </c>
      <c r="P165" s="310">
        <v>2</v>
      </c>
      <c r="Q165" s="311">
        <v>0</v>
      </c>
    </row>
    <row r="166" spans="2:17" x14ac:dyDescent="0.25">
      <c r="B166" s="285" t="s">
        <v>25</v>
      </c>
      <c r="C166" s="401"/>
      <c r="D166" s="300">
        <v>0</v>
      </c>
      <c r="E166" s="300">
        <v>0</v>
      </c>
      <c r="F166" s="300">
        <v>71</v>
      </c>
      <c r="G166" s="300">
        <v>412737</v>
      </c>
      <c r="H166" s="300">
        <v>4260</v>
      </c>
      <c r="I166" s="300">
        <v>42</v>
      </c>
      <c r="J166" s="300">
        <v>20</v>
      </c>
      <c r="K166" s="300">
        <v>10</v>
      </c>
      <c r="L166" s="300">
        <v>10</v>
      </c>
      <c r="M166" s="300">
        <v>0</v>
      </c>
      <c r="N166" s="300">
        <v>0</v>
      </c>
      <c r="O166" s="300">
        <v>10</v>
      </c>
      <c r="P166" s="300">
        <v>6</v>
      </c>
      <c r="Q166" s="300">
        <v>0</v>
      </c>
    </row>
    <row r="167" spans="2:17" x14ac:dyDescent="0.25">
      <c r="B167" s="316" t="s">
        <v>161</v>
      </c>
      <c r="C167" s="401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36"/>
      <c r="D168" s="317">
        <v>0</v>
      </c>
      <c r="E168" s="319">
        <v>0</v>
      </c>
      <c r="F168" s="319">
        <v>0</v>
      </c>
      <c r="G168" s="319">
        <v>0</v>
      </c>
      <c r="H168" s="319">
        <v>0</v>
      </c>
      <c r="I168" s="319">
        <v>0</v>
      </c>
      <c r="J168" s="319">
        <v>0</v>
      </c>
      <c r="K168" s="319">
        <v>0</v>
      </c>
      <c r="L168" s="319">
        <v>0</v>
      </c>
      <c r="M168" s="319">
        <v>0</v>
      </c>
      <c r="N168" s="319">
        <v>0</v>
      </c>
      <c r="O168" s="319">
        <v>0</v>
      </c>
      <c r="P168" s="319">
        <v>0</v>
      </c>
      <c r="Q168" s="319">
        <v>0</v>
      </c>
    </row>
    <row r="169" spans="2:17" x14ac:dyDescent="0.25">
      <c r="B169" s="402"/>
      <c r="C169" s="403"/>
      <c r="D169" s="288">
        <f>D164+D165+D166+D167+D168</f>
        <v>0</v>
      </c>
      <c r="E169" s="288">
        <f t="shared" ref="E169" si="70">E164+E165+E166+E167+E168</f>
        <v>0</v>
      </c>
      <c r="F169" s="288">
        <f>SUM(F164:F168)</f>
        <v>181</v>
      </c>
      <c r="G169" s="288">
        <f>SUM(G164:G168)</f>
        <v>3449504</v>
      </c>
      <c r="H169" s="288">
        <f t="shared" ref="H169" si="71">H164+H165+H166+H167+H168</f>
        <v>208540</v>
      </c>
      <c r="I169" s="288">
        <f>SUM(I164:I168)</f>
        <v>266</v>
      </c>
      <c r="J169" s="288">
        <f t="shared" ref="J169:K169" si="72">J164+J165+J166+J167+J168</f>
        <v>164</v>
      </c>
      <c r="K169" s="288">
        <f t="shared" si="72"/>
        <v>18</v>
      </c>
      <c r="L169" s="288">
        <f>SUM(L164:L168)</f>
        <v>20</v>
      </c>
      <c r="M169" s="288">
        <f t="shared" ref="M169:N169" si="73">M164+M165+M166+M167+M168</f>
        <v>23</v>
      </c>
      <c r="N169" s="288">
        <f t="shared" si="73"/>
        <v>24</v>
      </c>
      <c r="O169" s="288">
        <f>SUM(O164:O168)</f>
        <v>44</v>
      </c>
      <c r="P169" s="288">
        <f t="shared" ref="P169:Q169" si="74">P164+P165+P166+P167+P168</f>
        <v>18</v>
      </c>
      <c r="Q169" s="288">
        <f t="shared" si="74"/>
        <v>9</v>
      </c>
    </row>
    <row r="172" spans="2:17" ht="18.75" x14ac:dyDescent="0.3">
      <c r="B172" s="451" t="s">
        <v>396</v>
      </c>
      <c r="C172" s="451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406" t="s">
        <v>5</v>
      </c>
      <c r="C174" s="406" t="s">
        <v>12</v>
      </c>
      <c r="D174" s="406" t="s">
        <v>6</v>
      </c>
      <c r="E174" s="406" t="s">
        <v>17</v>
      </c>
      <c r="F174" s="406" t="s">
        <v>15</v>
      </c>
      <c r="G174" s="406" t="s">
        <v>100</v>
      </c>
      <c r="H174" s="406" t="s">
        <v>14</v>
      </c>
      <c r="I174" s="406" t="s">
        <v>13</v>
      </c>
      <c r="J174" s="406" t="s">
        <v>8</v>
      </c>
      <c r="K174" s="398" t="s">
        <v>113</v>
      </c>
      <c r="L174" s="409"/>
      <c r="M174" s="409"/>
      <c r="N174" s="409"/>
      <c r="O174" s="399"/>
      <c r="P174" s="394" t="s">
        <v>16</v>
      </c>
      <c r="Q174" s="395"/>
    </row>
    <row r="175" spans="2:17" ht="30" x14ac:dyDescent="0.25">
      <c r="B175" s="407"/>
      <c r="C175" s="407"/>
      <c r="D175" s="407"/>
      <c r="E175" s="407"/>
      <c r="F175" s="407"/>
      <c r="G175" s="407"/>
      <c r="H175" s="407"/>
      <c r="I175" s="407"/>
      <c r="J175" s="407"/>
      <c r="K175" s="398" t="s">
        <v>1</v>
      </c>
      <c r="L175" s="399"/>
      <c r="M175" s="398" t="s">
        <v>2</v>
      </c>
      <c r="N175" s="399"/>
      <c r="O175" s="283" t="s">
        <v>10</v>
      </c>
      <c r="P175" s="396"/>
      <c r="Q175" s="397"/>
    </row>
    <row r="176" spans="2:17" x14ac:dyDescent="0.25">
      <c r="B176" s="408"/>
      <c r="C176" s="408"/>
      <c r="D176" s="408"/>
      <c r="E176" s="408"/>
      <c r="F176" s="408"/>
      <c r="G176" s="408"/>
      <c r="H176" s="408"/>
      <c r="I176" s="408"/>
      <c r="J176" s="408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16" t="s">
        <v>0</v>
      </c>
      <c r="C177" s="400">
        <v>42961</v>
      </c>
      <c r="D177" s="316">
        <v>0</v>
      </c>
      <c r="E177" s="316">
        <v>0</v>
      </c>
      <c r="F177" s="307">
        <v>110</v>
      </c>
      <c r="G177" s="308">
        <v>3692944</v>
      </c>
      <c r="H177" s="308">
        <v>221421</v>
      </c>
      <c r="I177" s="307">
        <v>138</v>
      </c>
      <c r="J177" s="307">
        <v>70</v>
      </c>
      <c r="K177" s="307">
        <v>26</v>
      </c>
      <c r="L177" s="307">
        <v>20</v>
      </c>
      <c r="M177" s="307">
        <v>27</v>
      </c>
      <c r="N177" s="307">
        <v>26</v>
      </c>
      <c r="O177" s="307">
        <v>46</v>
      </c>
      <c r="P177" s="309">
        <v>74</v>
      </c>
      <c r="Q177" s="309">
        <v>9</v>
      </c>
    </row>
    <row r="178" spans="2:17" x14ac:dyDescent="0.25">
      <c r="B178" s="285" t="s">
        <v>24</v>
      </c>
      <c r="C178" s="401"/>
      <c r="D178" s="299">
        <v>0</v>
      </c>
      <c r="E178" s="299">
        <v>0</v>
      </c>
      <c r="F178" s="310">
        <v>48</v>
      </c>
      <c r="G178" s="311">
        <v>649230</v>
      </c>
      <c r="H178" s="311">
        <v>116652</v>
      </c>
      <c r="I178" s="310">
        <v>65</v>
      </c>
      <c r="J178" s="310">
        <v>45</v>
      </c>
      <c r="K178" s="310">
        <v>14</v>
      </c>
      <c r="L178" s="310">
        <v>12</v>
      </c>
      <c r="M178" s="310">
        <v>3</v>
      </c>
      <c r="N178" s="310">
        <v>2</v>
      </c>
      <c r="O178" s="307">
        <v>14</v>
      </c>
      <c r="P178" s="310">
        <v>12</v>
      </c>
      <c r="Q178" s="311">
        <v>0</v>
      </c>
    </row>
    <row r="179" spans="2:17" x14ac:dyDescent="0.25">
      <c r="B179" s="285" t="s">
        <v>25</v>
      </c>
      <c r="C179" s="401"/>
      <c r="D179" s="300">
        <v>0</v>
      </c>
      <c r="E179" s="300">
        <v>0</v>
      </c>
      <c r="F179" s="300">
        <v>36</v>
      </c>
      <c r="G179" s="300">
        <v>400465</v>
      </c>
      <c r="H179" s="300">
        <v>2900</v>
      </c>
      <c r="I179" s="300">
        <v>38</v>
      </c>
      <c r="J179" s="300">
        <v>24</v>
      </c>
      <c r="K179" s="300">
        <v>9</v>
      </c>
      <c r="L179" s="300">
        <v>9</v>
      </c>
      <c r="M179" s="300">
        <v>0</v>
      </c>
      <c r="N179" s="300">
        <v>0</v>
      </c>
      <c r="O179" s="300">
        <v>9</v>
      </c>
      <c r="P179" s="300">
        <v>6</v>
      </c>
      <c r="Q179" s="300">
        <v>0</v>
      </c>
    </row>
    <row r="180" spans="2:17" x14ac:dyDescent="0.25">
      <c r="B180" s="316" t="s">
        <v>161</v>
      </c>
      <c r="C180" s="401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36"/>
      <c r="D181" s="319">
        <v>0</v>
      </c>
      <c r="E181" s="319">
        <v>0</v>
      </c>
      <c r="F181" s="319">
        <v>135</v>
      </c>
      <c r="G181" s="319">
        <v>0</v>
      </c>
      <c r="H181" s="319">
        <v>109714</v>
      </c>
      <c r="I181" s="319">
        <v>0</v>
      </c>
      <c r="J181" s="319">
        <v>36</v>
      </c>
      <c r="K181" s="319">
        <v>29</v>
      </c>
      <c r="L181" s="319">
        <v>33</v>
      </c>
      <c r="M181" s="319">
        <v>0</v>
      </c>
      <c r="N181" s="319">
        <v>0</v>
      </c>
      <c r="O181" s="319">
        <v>33</v>
      </c>
      <c r="P181" s="319">
        <v>151</v>
      </c>
      <c r="Q181" s="319">
        <v>0</v>
      </c>
    </row>
    <row r="182" spans="2:17" x14ac:dyDescent="0.25">
      <c r="B182" s="402"/>
      <c r="C182" s="403"/>
      <c r="D182" s="288">
        <f>D177+D178+D179+D180+D181</f>
        <v>0</v>
      </c>
      <c r="E182" s="288">
        <f t="shared" ref="E182" si="75">E177+E178+E179+E180+E181</f>
        <v>0</v>
      </c>
      <c r="F182" s="288">
        <f>SUM(F177:F181)</f>
        <v>329</v>
      </c>
      <c r="G182" s="288">
        <f>SUM(G177:G181)</f>
        <v>4742639</v>
      </c>
      <c r="H182" s="288">
        <f t="shared" ref="H182" si="76">H177+H178+H179+H180+H181</f>
        <v>450687</v>
      </c>
      <c r="I182" s="288">
        <f>SUM(I177:I181)</f>
        <v>241</v>
      </c>
      <c r="J182" s="288">
        <f t="shared" ref="J182:K182" si="77">J177+J178+J179+J180+J181</f>
        <v>175</v>
      </c>
      <c r="K182" s="288">
        <f t="shared" si="77"/>
        <v>78</v>
      </c>
      <c r="L182" s="288">
        <f>SUM(L177:L181)</f>
        <v>74</v>
      </c>
      <c r="M182" s="288">
        <f t="shared" ref="M182:N182" si="78">M177+M178+M179+M180+M181</f>
        <v>30</v>
      </c>
      <c r="N182" s="288">
        <f t="shared" si="78"/>
        <v>28</v>
      </c>
      <c r="O182" s="288">
        <f>SUM(O177:O181)</f>
        <v>102</v>
      </c>
      <c r="P182" s="288">
        <f t="shared" ref="P182:Q182" si="79">P177+P178+P179+P180+P181</f>
        <v>243</v>
      </c>
      <c r="Q182" s="288">
        <f t="shared" si="79"/>
        <v>9</v>
      </c>
    </row>
    <row r="185" spans="2:17" ht="18.75" x14ac:dyDescent="0.3">
      <c r="B185" s="451" t="s">
        <v>397</v>
      </c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406" t="s">
        <v>5</v>
      </c>
      <c r="C187" s="406" t="s">
        <v>12</v>
      </c>
      <c r="D187" s="406" t="s">
        <v>6</v>
      </c>
      <c r="E187" s="406" t="s">
        <v>17</v>
      </c>
      <c r="F187" s="406" t="s">
        <v>15</v>
      </c>
      <c r="G187" s="406" t="s">
        <v>100</v>
      </c>
      <c r="H187" s="406" t="s">
        <v>14</v>
      </c>
      <c r="I187" s="406" t="s">
        <v>13</v>
      </c>
      <c r="J187" s="406" t="s">
        <v>8</v>
      </c>
      <c r="K187" s="398" t="s">
        <v>113</v>
      </c>
      <c r="L187" s="409"/>
      <c r="M187" s="409"/>
      <c r="N187" s="409"/>
      <c r="O187" s="399"/>
      <c r="P187" s="394" t="s">
        <v>16</v>
      </c>
      <c r="Q187" s="395"/>
    </row>
    <row r="188" spans="2:17" ht="30" x14ac:dyDescent="0.25">
      <c r="B188" s="407"/>
      <c r="C188" s="407"/>
      <c r="D188" s="407"/>
      <c r="E188" s="407"/>
      <c r="F188" s="407"/>
      <c r="G188" s="407"/>
      <c r="H188" s="407"/>
      <c r="I188" s="407"/>
      <c r="J188" s="407"/>
      <c r="K188" s="398" t="s">
        <v>1</v>
      </c>
      <c r="L188" s="399"/>
      <c r="M188" s="398" t="s">
        <v>2</v>
      </c>
      <c r="N188" s="399"/>
      <c r="O188" s="283" t="s">
        <v>10</v>
      </c>
      <c r="P188" s="396"/>
      <c r="Q188" s="397"/>
    </row>
    <row r="189" spans="2:17" x14ac:dyDescent="0.25">
      <c r="B189" s="408"/>
      <c r="C189" s="408"/>
      <c r="D189" s="408"/>
      <c r="E189" s="408"/>
      <c r="F189" s="408"/>
      <c r="G189" s="408"/>
      <c r="H189" s="408"/>
      <c r="I189" s="408"/>
      <c r="J189" s="408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16" t="s">
        <v>0</v>
      </c>
      <c r="C190" s="400">
        <v>42962</v>
      </c>
      <c r="D190" s="316">
        <v>0</v>
      </c>
      <c r="E190" s="316">
        <v>0</v>
      </c>
      <c r="F190" s="307">
        <v>99</v>
      </c>
      <c r="G190" s="308">
        <v>3246960</v>
      </c>
      <c r="H190" s="308">
        <v>123344</v>
      </c>
      <c r="I190" s="307">
        <v>131</v>
      </c>
      <c r="J190" s="307">
        <v>78</v>
      </c>
      <c r="K190" s="307">
        <v>29</v>
      </c>
      <c r="L190" s="307">
        <v>23</v>
      </c>
      <c r="M190" s="307">
        <v>29</v>
      </c>
      <c r="N190" s="307">
        <v>26</v>
      </c>
      <c r="O190" s="307">
        <v>49</v>
      </c>
      <c r="P190" s="309">
        <v>87</v>
      </c>
      <c r="Q190" s="309">
        <v>8</v>
      </c>
    </row>
    <row r="191" spans="2:17" x14ac:dyDescent="0.25">
      <c r="B191" s="285" t="s">
        <v>24</v>
      </c>
      <c r="C191" s="401"/>
      <c r="D191" s="299">
        <v>0</v>
      </c>
      <c r="E191" s="299">
        <v>0</v>
      </c>
      <c r="F191" s="310">
        <v>72</v>
      </c>
      <c r="G191" s="311">
        <v>736690</v>
      </c>
      <c r="H191" s="311">
        <v>153170</v>
      </c>
      <c r="I191" s="310">
        <v>70</v>
      </c>
      <c r="J191" s="310">
        <v>75</v>
      </c>
      <c r="K191" s="310">
        <v>15</v>
      </c>
      <c r="L191" s="310">
        <v>13</v>
      </c>
      <c r="M191" s="310">
        <v>3</v>
      </c>
      <c r="N191" s="310">
        <v>3</v>
      </c>
      <c r="O191" s="307">
        <v>16</v>
      </c>
      <c r="P191" s="310">
        <v>12</v>
      </c>
      <c r="Q191" s="311">
        <v>0</v>
      </c>
    </row>
    <row r="192" spans="2:17" x14ac:dyDescent="0.25">
      <c r="B192" s="285" t="s">
        <v>25</v>
      </c>
      <c r="C192" s="401"/>
      <c r="D192" s="300">
        <v>0</v>
      </c>
      <c r="E192" s="300">
        <v>0</v>
      </c>
      <c r="F192" s="300">
        <v>27</v>
      </c>
      <c r="G192" s="300">
        <v>410756</v>
      </c>
      <c r="H192" s="300">
        <v>0</v>
      </c>
      <c r="I192" s="300">
        <v>0</v>
      </c>
      <c r="J192" s="300">
        <v>24</v>
      </c>
      <c r="K192" s="300">
        <v>13</v>
      </c>
      <c r="L192" s="300">
        <v>12</v>
      </c>
      <c r="M192" s="300">
        <v>0</v>
      </c>
      <c r="N192" s="300">
        <v>0</v>
      </c>
      <c r="O192" s="300">
        <v>12</v>
      </c>
      <c r="P192" s="300">
        <v>0</v>
      </c>
      <c r="Q192" s="300">
        <v>0</v>
      </c>
    </row>
    <row r="193" spans="2:18" x14ac:dyDescent="0.25">
      <c r="B193" s="316" t="s">
        <v>161</v>
      </c>
      <c r="C193" s="401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8" x14ac:dyDescent="0.25">
      <c r="B194" s="285" t="s">
        <v>85</v>
      </c>
      <c r="C194" s="436"/>
      <c r="D194" s="319">
        <v>0</v>
      </c>
      <c r="E194" s="319">
        <v>0</v>
      </c>
      <c r="F194" s="319">
        <v>64</v>
      </c>
      <c r="G194" s="319">
        <v>0</v>
      </c>
      <c r="H194" s="319">
        <v>151306.5</v>
      </c>
      <c r="I194" s="319">
        <v>0</v>
      </c>
      <c r="J194" s="319">
        <v>37</v>
      </c>
      <c r="K194" s="319">
        <v>33</v>
      </c>
      <c r="L194" s="319">
        <v>30</v>
      </c>
      <c r="M194" s="319">
        <v>0</v>
      </c>
      <c r="N194" s="319">
        <v>0</v>
      </c>
      <c r="O194" s="319">
        <v>30</v>
      </c>
      <c r="P194" s="319">
        <v>152</v>
      </c>
      <c r="Q194" s="319">
        <v>0</v>
      </c>
    </row>
    <row r="195" spans="2:18" x14ac:dyDescent="0.25">
      <c r="B195" s="402"/>
      <c r="C195" s="403"/>
      <c r="D195" s="288">
        <f>D190+D191+D192+D193+D194</f>
        <v>0</v>
      </c>
      <c r="E195" s="288">
        <f t="shared" ref="E195" si="80">E190+E191+E192+E193+E194</f>
        <v>0</v>
      </c>
      <c r="F195" s="288">
        <f>SUM(F190:F194)</f>
        <v>262</v>
      </c>
      <c r="G195" s="288">
        <f>SUM(G190:G194)</f>
        <v>4394406</v>
      </c>
      <c r="H195" s="288">
        <f t="shared" ref="H195" si="81">H190+H191+H192+H193+H194</f>
        <v>427820.5</v>
      </c>
      <c r="I195" s="288">
        <f>SUM(I190:I194)</f>
        <v>201</v>
      </c>
      <c r="J195" s="288">
        <f t="shared" ref="J195:K195" si="82">J190+J191+J192+J193+J194</f>
        <v>214</v>
      </c>
      <c r="K195" s="288">
        <f t="shared" si="82"/>
        <v>90</v>
      </c>
      <c r="L195" s="288">
        <f>SUM(L190:L194)</f>
        <v>78</v>
      </c>
      <c r="M195" s="288">
        <f t="shared" ref="M195:N195" si="83">M190+M191+M192+M193+M194</f>
        <v>32</v>
      </c>
      <c r="N195" s="288">
        <f t="shared" si="83"/>
        <v>29</v>
      </c>
      <c r="O195" s="288">
        <f>SUM(O190:O194)</f>
        <v>107</v>
      </c>
      <c r="P195" s="288">
        <f t="shared" ref="P195:Q195" si="84">P190+P191+P192+P193+P194</f>
        <v>251</v>
      </c>
      <c r="Q195" s="288">
        <f t="shared" si="84"/>
        <v>8</v>
      </c>
    </row>
    <row r="197" spans="2:18" ht="16.5" customHeight="1" x14ac:dyDescent="0.25"/>
    <row r="198" spans="2:18" ht="18.75" x14ac:dyDescent="0.3">
      <c r="B198" s="451" t="s">
        <v>398</v>
      </c>
      <c r="C198" s="451"/>
      <c r="D198" s="451"/>
      <c r="E198" s="451"/>
      <c r="F198" s="451"/>
      <c r="G198" s="451"/>
      <c r="H198" s="451"/>
      <c r="I198" s="451"/>
      <c r="J198" s="451"/>
      <c r="K198" s="451"/>
      <c r="L198" s="451"/>
      <c r="M198" s="451"/>
      <c r="N198" s="282"/>
      <c r="O198" s="282"/>
      <c r="P198" s="282"/>
      <c r="Q198" s="282"/>
    </row>
    <row r="199" spans="2:18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8" x14ac:dyDescent="0.25">
      <c r="B200" s="406" t="s">
        <v>5</v>
      </c>
      <c r="C200" s="406" t="s">
        <v>12</v>
      </c>
      <c r="D200" s="406" t="s">
        <v>6</v>
      </c>
      <c r="E200" s="406" t="s">
        <v>17</v>
      </c>
      <c r="F200" s="406" t="s">
        <v>15</v>
      </c>
      <c r="G200" s="406" t="s">
        <v>100</v>
      </c>
      <c r="H200" s="406" t="s">
        <v>14</v>
      </c>
      <c r="I200" s="406" t="s">
        <v>13</v>
      </c>
      <c r="J200" s="406" t="s">
        <v>8</v>
      </c>
      <c r="K200" s="398" t="s">
        <v>113</v>
      </c>
      <c r="L200" s="409"/>
      <c r="M200" s="409"/>
      <c r="N200" s="409"/>
      <c r="O200" s="399"/>
      <c r="P200" s="394" t="s">
        <v>16</v>
      </c>
      <c r="Q200" s="395"/>
    </row>
    <row r="201" spans="2:18" ht="30" x14ac:dyDescent="0.25">
      <c r="B201" s="407"/>
      <c r="C201" s="407"/>
      <c r="D201" s="407"/>
      <c r="E201" s="407"/>
      <c r="F201" s="407"/>
      <c r="G201" s="407"/>
      <c r="H201" s="407"/>
      <c r="I201" s="407"/>
      <c r="J201" s="407"/>
      <c r="K201" s="398" t="s">
        <v>1</v>
      </c>
      <c r="L201" s="399"/>
      <c r="M201" s="398" t="s">
        <v>2</v>
      </c>
      <c r="N201" s="399"/>
      <c r="O201" s="283" t="s">
        <v>10</v>
      </c>
      <c r="P201" s="396"/>
      <c r="Q201" s="397"/>
    </row>
    <row r="202" spans="2:18" x14ac:dyDescent="0.25">
      <c r="B202" s="408"/>
      <c r="C202" s="408"/>
      <c r="D202" s="408"/>
      <c r="E202" s="408"/>
      <c r="F202" s="408"/>
      <c r="G202" s="408"/>
      <c r="H202" s="408"/>
      <c r="I202" s="408"/>
      <c r="J202" s="408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8" x14ac:dyDescent="0.25">
      <c r="B203" s="316" t="s">
        <v>0</v>
      </c>
      <c r="C203" s="400">
        <v>42963</v>
      </c>
      <c r="D203" s="316">
        <v>0</v>
      </c>
      <c r="E203" s="316">
        <v>0</v>
      </c>
      <c r="F203" s="307">
        <v>144</v>
      </c>
      <c r="G203" s="308">
        <v>3710688</v>
      </c>
      <c r="H203" s="308">
        <v>178500</v>
      </c>
      <c r="I203" s="307">
        <v>116</v>
      </c>
      <c r="J203" s="307">
        <v>86</v>
      </c>
      <c r="K203" s="307">
        <v>32</v>
      </c>
      <c r="L203" s="307">
        <v>23</v>
      </c>
      <c r="M203" s="307">
        <v>35</v>
      </c>
      <c r="N203" s="307">
        <v>32</v>
      </c>
      <c r="O203" s="307">
        <f>N203+L203</f>
        <v>55</v>
      </c>
      <c r="P203" s="309">
        <v>83</v>
      </c>
      <c r="Q203" s="309">
        <v>8</v>
      </c>
    </row>
    <row r="204" spans="2:18" x14ac:dyDescent="0.25">
      <c r="B204" s="285" t="s">
        <v>24</v>
      </c>
      <c r="C204" s="401"/>
      <c r="D204" s="299">
        <v>0</v>
      </c>
      <c r="E204" s="299">
        <v>0</v>
      </c>
      <c r="F204" s="310">
        <v>36</v>
      </c>
      <c r="G204" s="311">
        <v>953500</v>
      </c>
      <c r="H204" s="311">
        <v>161470</v>
      </c>
      <c r="I204" s="310">
        <v>35</v>
      </c>
      <c r="J204" s="310">
        <v>0</v>
      </c>
      <c r="K204" s="310">
        <v>16</v>
      </c>
      <c r="L204" s="310">
        <v>15</v>
      </c>
      <c r="M204" s="310">
        <v>4</v>
      </c>
      <c r="N204" s="310">
        <v>4</v>
      </c>
      <c r="O204" s="307">
        <f t="shared" ref="O204:O207" si="85">N204+L204</f>
        <v>19</v>
      </c>
      <c r="P204" s="299">
        <v>12</v>
      </c>
      <c r="Q204" s="289">
        <v>0</v>
      </c>
    </row>
    <row r="205" spans="2:18" x14ac:dyDescent="0.25">
      <c r="B205" s="285" t="s">
        <v>25</v>
      </c>
      <c r="C205" s="401"/>
      <c r="D205" s="300">
        <v>0</v>
      </c>
      <c r="E205" s="300">
        <v>0</v>
      </c>
      <c r="F205" s="300">
        <v>0</v>
      </c>
      <c r="G205" s="300">
        <v>410756</v>
      </c>
      <c r="H205" s="300">
        <v>0</v>
      </c>
      <c r="I205" s="300">
        <v>0</v>
      </c>
      <c r="J205" s="300">
        <v>24</v>
      </c>
      <c r="K205" s="300">
        <v>9</v>
      </c>
      <c r="L205" s="300">
        <v>9</v>
      </c>
      <c r="M205" s="300">
        <v>0</v>
      </c>
      <c r="N205" s="300">
        <v>0</v>
      </c>
      <c r="O205" s="307">
        <f t="shared" si="85"/>
        <v>9</v>
      </c>
      <c r="P205" s="303">
        <v>0</v>
      </c>
      <c r="Q205" s="303">
        <v>0</v>
      </c>
      <c r="R205" s="178"/>
    </row>
    <row r="206" spans="2:18" x14ac:dyDescent="0.25">
      <c r="B206" s="316" t="s">
        <v>161</v>
      </c>
      <c r="C206" s="401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307">
        <f t="shared" si="85"/>
        <v>0</v>
      </c>
      <c r="P206" s="295">
        <v>0</v>
      </c>
      <c r="Q206" s="295">
        <v>0</v>
      </c>
    </row>
    <row r="207" spans="2:18" x14ac:dyDescent="0.25">
      <c r="B207" s="285" t="s">
        <v>85</v>
      </c>
      <c r="C207" s="436"/>
      <c r="D207" s="319">
        <v>0</v>
      </c>
      <c r="E207" s="319">
        <v>0</v>
      </c>
      <c r="F207" s="319">
        <v>114</v>
      </c>
      <c r="G207" s="319">
        <v>0</v>
      </c>
      <c r="H207" s="319">
        <v>98160</v>
      </c>
      <c r="I207" s="319">
        <v>0</v>
      </c>
      <c r="J207" s="319">
        <v>33</v>
      </c>
      <c r="K207" s="319">
        <v>30</v>
      </c>
      <c r="L207" s="319">
        <v>33</v>
      </c>
      <c r="M207" s="319">
        <v>0</v>
      </c>
      <c r="N207" s="319">
        <v>0</v>
      </c>
      <c r="O207" s="307">
        <f t="shared" si="85"/>
        <v>33</v>
      </c>
      <c r="P207" s="319">
        <v>153</v>
      </c>
      <c r="Q207" s="319">
        <v>0</v>
      </c>
    </row>
    <row r="208" spans="2:18" x14ac:dyDescent="0.25">
      <c r="B208" s="402"/>
      <c r="C208" s="403"/>
      <c r="D208" s="288">
        <f>D203+D204+D205+D206+D207</f>
        <v>0</v>
      </c>
      <c r="E208" s="288">
        <f t="shared" ref="E208" si="86">E203+E204+E205+E206+E207</f>
        <v>0</v>
      </c>
      <c r="F208" s="288">
        <f>SUM(F203:F207)</f>
        <v>294</v>
      </c>
      <c r="G208" s="288">
        <f>SUM(G203:G207)</f>
        <v>5074944</v>
      </c>
      <c r="H208" s="288">
        <f t="shared" ref="H208" si="87">H203+H204+H205+H206+H207</f>
        <v>438130</v>
      </c>
      <c r="I208" s="288">
        <f>SUM(I203:I207)</f>
        <v>151</v>
      </c>
      <c r="J208" s="288">
        <f t="shared" ref="J208:K208" si="88">J203+J204+J205+J206+J207</f>
        <v>143</v>
      </c>
      <c r="K208" s="288">
        <f t="shared" si="88"/>
        <v>87</v>
      </c>
      <c r="L208" s="288">
        <f>SUM(L203:L207)</f>
        <v>80</v>
      </c>
      <c r="M208" s="288">
        <f t="shared" ref="M208:N208" si="89">M203+M204+M205+M206+M207</f>
        <v>39</v>
      </c>
      <c r="N208" s="288">
        <f t="shared" si="89"/>
        <v>36</v>
      </c>
      <c r="O208" s="288">
        <f>O203+O204+O205+O206+O207</f>
        <v>116</v>
      </c>
      <c r="P208" s="288">
        <f t="shared" ref="P208:Q208" si="90">P203+P204+P205+P206+P207</f>
        <v>248</v>
      </c>
      <c r="Q208" s="288">
        <f t="shared" si="90"/>
        <v>8</v>
      </c>
    </row>
    <row r="211" spans="2:17" ht="18.75" x14ac:dyDescent="0.3">
      <c r="B211" s="451" t="s">
        <v>399</v>
      </c>
      <c r="C211" s="451"/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406" t="s">
        <v>5</v>
      </c>
      <c r="C213" s="406" t="s">
        <v>12</v>
      </c>
      <c r="D213" s="406" t="s">
        <v>6</v>
      </c>
      <c r="E213" s="406" t="s">
        <v>17</v>
      </c>
      <c r="F213" s="406" t="s">
        <v>15</v>
      </c>
      <c r="G213" s="406" t="s">
        <v>100</v>
      </c>
      <c r="H213" s="406" t="s">
        <v>14</v>
      </c>
      <c r="I213" s="406" t="s">
        <v>13</v>
      </c>
      <c r="J213" s="406" t="s">
        <v>8</v>
      </c>
      <c r="K213" s="398" t="s">
        <v>113</v>
      </c>
      <c r="L213" s="409"/>
      <c r="M213" s="409"/>
      <c r="N213" s="409"/>
      <c r="O213" s="399"/>
      <c r="P213" s="394" t="s">
        <v>16</v>
      </c>
      <c r="Q213" s="395"/>
    </row>
    <row r="214" spans="2:17" ht="30" x14ac:dyDescent="0.25">
      <c r="B214" s="407"/>
      <c r="C214" s="407"/>
      <c r="D214" s="407"/>
      <c r="E214" s="407"/>
      <c r="F214" s="407"/>
      <c r="G214" s="407"/>
      <c r="H214" s="407"/>
      <c r="I214" s="407"/>
      <c r="J214" s="407"/>
      <c r="K214" s="398" t="s">
        <v>1</v>
      </c>
      <c r="L214" s="399"/>
      <c r="M214" s="398" t="s">
        <v>2</v>
      </c>
      <c r="N214" s="399"/>
      <c r="O214" s="283" t="s">
        <v>10</v>
      </c>
      <c r="P214" s="396"/>
      <c r="Q214" s="397"/>
    </row>
    <row r="215" spans="2:17" x14ac:dyDescent="0.25">
      <c r="B215" s="408"/>
      <c r="C215" s="408"/>
      <c r="D215" s="408"/>
      <c r="E215" s="408"/>
      <c r="F215" s="408"/>
      <c r="G215" s="408"/>
      <c r="H215" s="408"/>
      <c r="I215" s="408"/>
      <c r="J215" s="408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16" t="s">
        <v>0</v>
      </c>
      <c r="C216" s="400">
        <v>42964</v>
      </c>
      <c r="D216" s="316">
        <v>0</v>
      </c>
      <c r="E216" s="316">
        <v>0</v>
      </c>
      <c r="F216" s="307">
        <v>117</v>
      </c>
      <c r="G216" s="308">
        <v>3179221</v>
      </c>
      <c r="H216" s="308">
        <v>170500</v>
      </c>
      <c r="I216" s="307">
        <v>117</v>
      </c>
      <c r="J216" s="307">
        <v>74</v>
      </c>
      <c r="K216" s="307">
        <v>27</v>
      </c>
      <c r="L216" s="307">
        <v>21</v>
      </c>
      <c r="M216" s="307">
        <v>29</v>
      </c>
      <c r="N216" s="307">
        <v>30</v>
      </c>
      <c r="O216" s="307">
        <f>N216+L216</f>
        <v>51</v>
      </c>
      <c r="P216" s="309">
        <v>87</v>
      </c>
      <c r="Q216" s="309">
        <v>8</v>
      </c>
    </row>
    <row r="217" spans="2:17" x14ac:dyDescent="0.25">
      <c r="B217" s="285" t="s">
        <v>24</v>
      </c>
      <c r="C217" s="401"/>
      <c r="D217" s="299">
        <v>0</v>
      </c>
      <c r="E217" s="299">
        <v>0</v>
      </c>
      <c r="F217" s="310">
        <v>42</v>
      </c>
      <c r="G217" s="311">
        <v>566250</v>
      </c>
      <c r="H217" s="311">
        <v>137500</v>
      </c>
      <c r="I217" s="310">
        <v>69</v>
      </c>
      <c r="J217" s="310">
        <v>67</v>
      </c>
      <c r="K217" s="310">
        <v>21</v>
      </c>
      <c r="L217" s="310">
        <v>14</v>
      </c>
      <c r="M217" s="310">
        <v>5</v>
      </c>
      <c r="N217" s="310">
        <v>5</v>
      </c>
      <c r="O217" s="307">
        <f t="shared" ref="O217:O220" si="91">N217+L217</f>
        <v>19</v>
      </c>
      <c r="P217" s="299">
        <v>12</v>
      </c>
      <c r="Q217" s="289">
        <v>0</v>
      </c>
    </row>
    <row r="218" spans="2:17" x14ac:dyDescent="0.25">
      <c r="B218" s="285" t="s">
        <v>25</v>
      </c>
      <c r="C218" s="401"/>
      <c r="D218" s="299">
        <v>0</v>
      </c>
      <c r="E218" s="299">
        <v>0</v>
      </c>
      <c r="F218" s="310">
        <v>27</v>
      </c>
      <c r="G218" s="311">
        <v>412738</v>
      </c>
      <c r="H218" s="311">
        <v>4550</v>
      </c>
      <c r="I218" s="310">
        <v>44</v>
      </c>
      <c r="J218" s="310">
        <v>20</v>
      </c>
      <c r="K218" s="310">
        <v>12</v>
      </c>
      <c r="L218" s="310">
        <v>9</v>
      </c>
      <c r="M218" s="310">
        <v>0</v>
      </c>
      <c r="N218" s="310">
        <v>0</v>
      </c>
      <c r="O218" s="307">
        <f t="shared" si="91"/>
        <v>9</v>
      </c>
      <c r="P218" s="303">
        <v>6</v>
      </c>
      <c r="Q218" s="303">
        <v>0</v>
      </c>
    </row>
    <row r="219" spans="2:17" x14ac:dyDescent="0.25">
      <c r="B219" s="316" t="s">
        <v>161</v>
      </c>
      <c r="C219" s="401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307">
        <f t="shared" si="91"/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36"/>
      <c r="D220" s="319">
        <v>0</v>
      </c>
      <c r="E220" s="319">
        <v>0</v>
      </c>
      <c r="F220" s="319">
        <v>105</v>
      </c>
      <c r="G220" s="319">
        <v>0</v>
      </c>
      <c r="H220" s="319">
        <v>143443</v>
      </c>
      <c r="I220" s="319">
        <v>0</v>
      </c>
      <c r="J220" s="319">
        <v>34</v>
      </c>
      <c r="K220" s="319">
        <v>33</v>
      </c>
      <c r="L220" s="319">
        <v>34</v>
      </c>
      <c r="M220" s="319">
        <v>0</v>
      </c>
      <c r="N220" s="319">
        <v>0</v>
      </c>
      <c r="O220" s="307">
        <f t="shared" si="91"/>
        <v>34</v>
      </c>
      <c r="P220" s="319">
        <v>146</v>
      </c>
      <c r="Q220" s="319">
        <v>0</v>
      </c>
    </row>
    <row r="221" spans="2:17" x14ac:dyDescent="0.25">
      <c r="B221" s="402"/>
      <c r="C221" s="403"/>
      <c r="D221" s="288">
        <f>D216+D217+D218+D219+D220</f>
        <v>0</v>
      </c>
      <c r="E221" s="288">
        <f t="shared" ref="E221" si="92">E216+E217+E218+E219+E220</f>
        <v>0</v>
      </c>
      <c r="F221" s="288">
        <f>SUM(F216:F220)</f>
        <v>291</v>
      </c>
      <c r="G221" s="288">
        <f>SUM(G216:G220)</f>
        <v>4158209</v>
      </c>
      <c r="H221" s="288">
        <f t="shared" ref="H221" si="93">H216+H217+H218+H219+H220</f>
        <v>455993</v>
      </c>
      <c r="I221" s="288">
        <f>SUM(I216:I220)</f>
        <v>230</v>
      </c>
      <c r="J221" s="288">
        <f t="shared" ref="J221:K221" si="94">J216+J217+J218+J219+J220</f>
        <v>195</v>
      </c>
      <c r="K221" s="288">
        <f t="shared" si="94"/>
        <v>93</v>
      </c>
      <c r="L221" s="288">
        <f>SUM(L216:L220)</f>
        <v>78</v>
      </c>
      <c r="M221" s="288">
        <f t="shared" ref="M221:N221" si="95">M216+M217+M218+M219+M220</f>
        <v>34</v>
      </c>
      <c r="N221" s="288">
        <f t="shared" si="95"/>
        <v>35</v>
      </c>
      <c r="O221" s="288">
        <f>O216+O217+O218+O219+O220</f>
        <v>113</v>
      </c>
      <c r="P221" s="288">
        <f t="shared" ref="P221:Q221" si="96">P216+P217+P218+P219+P220</f>
        <v>251</v>
      </c>
      <c r="Q221" s="288">
        <f t="shared" si="96"/>
        <v>8</v>
      </c>
    </row>
    <row r="224" spans="2:17" ht="18.75" x14ac:dyDescent="0.3">
      <c r="B224" s="451" t="s">
        <v>400</v>
      </c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406" t="s">
        <v>5</v>
      </c>
      <c r="C226" s="406" t="s">
        <v>12</v>
      </c>
      <c r="D226" s="406" t="s">
        <v>6</v>
      </c>
      <c r="E226" s="406" t="s">
        <v>17</v>
      </c>
      <c r="F226" s="406" t="s">
        <v>15</v>
      </c>
      <c r="G226" s="406" t="s">
        <v>100</v>
      </c>
      <c r="H226" s="406" t="s">
        <v>14</v>
      </c>
      <c r="I226" s="406" t="s">
        <v>13</v>
      </c>
      <c r="J226" s="406" t="s">
        <v>8</v>
      </c>
      <c r="K226" s="398" t="s">
        <v>113</v>
      </c>
      <c r="L226" s="409"/>
      <c r="M226" s="409"/>
      <c r="N226" s="409"/>
      <c r="O226" s="399"/>
      <c r="P226" s="394" t="s">
        <v>16</v>
      </c>
      <c r="Q226" s="395"/>
    </row>
    <row r="227" spans="2:17" ht="30" x14ac:dyDescent="0.25">
      <c r="B227" s="407"/>
      <c r="C227" s="407"/>
      <c r="D227" s="407"/>
      <c r="E227" s="407"/>
      <c r="F227" s="407"/>
      <c r="G227" s="407"/>
      <c r="H227" s="407"/>
      <c r="I227" s="407"/>
      <c r="J227" s="407"/>
      <c r="K227" s="398" t="s">
        <v>1</v>
      </c>
      <c r="L227" s="399"/>
      <c r="M227" s="398" t="s">
        <v>2</v>
      </c>
      <c r="N227" s="399"/>
      <c r="O227" s="283" t="s">
        <v>10</v>
      </c>
      <c r="P227" s="396"/>
      <c r="Q227" s="397"/>
    </row>
    <row r="228" spans="2:17" x14ac:dyDescent="0.25">
      <c r="B228" s="408"/>
      <c r="C228" s="408"/>
      <c r="D228" s="408"/>
      <c r="E228" s="408"/>
      <c r="F228" s="408"/>
      <c r="G228" s="408"/>
      <c r="H228" s="408"/>
      <c r="I228" s="408"/>
      <c r="J228" s="408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16" t="s">
        <v>0</v>
      </c>
      <c r="C229" s="400">
        <v>42965</v>
      </c>
      <c r="D229" s="316">
        <v>0</v>
      </c>
      <c r="E229" s="316">
        <v>0</v>
      </c>
      <c r="F229" s="307">
        <v>97</v>
      </c>
      <c r="G229" s="308">
        <v>345000</v>
      </c>
      <c r="H229" s="308">
        <v>49000</v>
      </c>
      <c r="I229" s="307">
        <v>103</v>
      </c>
      <c r="J229" s="307">
        <v>48</v>
      </c>
      <c r="K229" s="307">
        <v>26</v>
      </c>
      <c r="L229" s="307">
        <v>19</v>
      </c>
      <c r="M229" s="307">
        <v>15</v>
      </c>
      <c r="N229" s="307">
        <v>15</v>
      </c>
      <c r="O229" s="307">
        <f>N229+L229</f>
        <v>34</v>
      </c>
      <c r="P229" s="309">
        <v>62</v>
      </c>
      <c r="Q229" s="309">
        <v>7</v>
      </c>
    </row>
    <row r="230" spans="2:17" x14ac:dyDescent="0.25">
      <c r="B230" s="285" t="s">
        <v>24</v>
      </c>
      <c r="C230" s="401"/>
      <c r="D230" s="299">
        <v>0</v>
      </c>
      <c r="E230" s="299">
        <v>0</v>
      </c>
      <c r="F230" s="310">
        <v>60</v>
      </c>
      <c r="G230" s="311">
        <v>475280</v>
      </c>
      <c r="H230" s="311">
        <v>46050</v>
      </c>
      <c r="I230" s="310">
        <v>68</v>
      </c>
      <c r="J230" s="310">
        <v>39</v>
      </c>
      <c r="K230" s="310">
        <v>15</v>
      </c>
      <c r="L230" s="310">
        <v>12</v>
      </c>
      <c r="M230" s="310">
        <v>5</v>
      </c>
      <c r="N230" s="310">
        <v>2</v>
      </c>
      <c r="O230" s="307">
        <f t="shared" ref="O230:O233" si="97">N230+L230</f>
        <v>14</v>
      </c>
      <c r="P230" s="299">
        <v>12</v>
      </c>
      <c r="Q230" s="289">
        <v>0</v>
      </c>
    </row>
    <row r="231" spans="2:17" x14ac:dyDescent="0.25">
      <c r="B231" s="285" t="s">
        <v>25</v>
      </c>
      <c r="C231" s="401"/>
      <c r="D231" s="299">
        <v>0</v>
      </c>
      <c r="E231" s="299">
        <v>0</v>
      </c>
      <c r="F231" s="310">
        <v>27</v>
      </c>
      <c r="G231" s="311">
        <v>411356</v>
      </c>
      <c r="H231" s="311">
        <v>1300</v>
      </c>
      <c r="I231" s="310">
        <v>42</v>
      </c>
      <c r="J231" s="310">
        <v>16</v>
      </c>
      <c r="K231" s="310">
        <v>9</v>
      </c>
      <c r="L231" s="310">
        <v>9</v>
      </c>
      <c r="M231" s="310">
        <v>0</v>
      </c>
      <c r="N231" s="310">
        <v>0</v>
      </c>
      <c r="O231" s="307">
        <f t="shared" si="97"/>
        <v>9</v>
      </c>
      <c r="P231" s="303">
        <v>6</v>
      </c>
      <c r="Q231" s="303">
        <v>0</v>
      </c>
    </row>
    <row r="232" spans="2:17" x14ac:dyDescent="0.25">
      <c r="B232" s="316" t="s">
        <v>161</v>
      </c>
      <c r="C232" s="401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307">
        <f t="shared" si="97"/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36"/>
      <c r="D233" s="319">
        <v>0</v>
      </c>
      <c r="E233" s="319">
        <v>0</v>
      </c>
      <c r="F233" s="319">
        <v>0</v>
      </c>
      <c r="G233" s="319">
        <v>0</v>
      </c>
      <c r="H233" s="319">
        <v>0</v>
      </c>
      <c r="I233" s="319">
        <v>0</v>
      </c>
      <c r="J233" s="319">
        <v>0</v>
      </c>
      <c r="K233" s="319">
        <v>0</v>
      </c>
      <c r="L233" s="319">
        <v>0</v>
      </c>
      <c r="M233" s="319">
        <v>0</v>
      </c>
      <c r="N233" s="319">
        <v>0</v>
      </c>
      <c r="O233" s="307">
        <f t="shared" si="97"/>
        <v>0</v>
      </c>
      <c r="P233" s="319">
        <v>0</v>
      </c>
      <c r="Q233" s="319">
        <v>0</v>
      </c>
    </row>
    <row r="234" spans="2:17" x14ac:dyDescent="0.25">
      <c r="B234" s="402"/>
      <c r="C234" s="403"/>
      <c r="D234" s="288">
        <f>D229+D230+D231+D232+D233</f>
        <v>0</v>
      </c>
      <c r="E234" s="288">
        <f t="shared" ref="E234" si="98">E229+E230+E231+E232+E233</f>
        <v>0</v>
      </c>
      <c r="F234" s="288">
        <f>SUM(F229:F233)</f>
        <v>184</v>
      </c>
      <c r="G234" s="288">
        <f>SUM(G229:G233)</f>
        <v>1231636</v>
      </c>
      <c r="H234" s="288">
        <f t="shared" ref="H234" si="99">H229+H230+H231+H232+H233</f>
        <v>96350</v>
      </c>
      <c r="I234" s="288">
        <f>SUM(I229:I233)</f>
        <v>213</v>
      </c>
      <c r="J234" s="288">
        <f t="shared" ref="J234:K234" si="100">J229+J230+J231+J232+J233</f>
        <v>103</v>
      </c>
      <c r="K234" s="288">
        <f t="shared" si="100"/>
        <v>50</v>
      </c>
      <c r="L234" s="288">
        <f>SUM(L229:L233)</f>
        <v>40</v>
      </c>
      <c r="M234" s="288">
        <f t="shared" ref="M234:N234" si="101">M229+M230+M231+M232+M233</f>
        <v>20</v>
      </c>
      <c r="N234" s="288">
        <f t="shared" si="101"/>
        <v>17</v>
      </c>
      <c r="O234" s="288">
        <f>O229+O230+O231+O232+O233</f>
        <v>57</v>
      </c>
      <c r="P234" s="288">
        <f t="shared" ref="P234:Q234" si="102">P229+P230+P231+P232+P233</f>
        <v>80</v>
      </c>
      <c r="Q234" s="288">
        <f t="shared" si="102"/>
        <v>7</v>
      </c>
    </row>
    <row r="237" spans="2:17" ht="18.75" x14ac:dyDescent="0.3">
      <c r="B237" s="451" t="s">
        <v>401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406" t="s">
        <v>5</v>
      </c>
      <c r="C239" s="406" t="s">
        <v>12</v>
      </c>
      <c r="D239" s="406" t="s">
        <v>6</v>
      </c>
      <c r="E239" s="406" t="s">
        <v>17</v>
      </c>
      <c r="F239" s="406" t="s">
        <v>15</v>
      </c>
      <c r="G239" s="406" t="s">
        <v>100</v>
      </c>
      <c r="H239" s="406" t="s">
        <v>14</v>
      </c>
      <c r="I239" s="406" t="s">
        <v>13</v>
      </c>
      <c r="J239" s="406" t="s">
        <v>8</v>
      </c>
      <c r="K239" s="398" t="s">
        <v>113</v>
      </c>
      <c r="L239" s="409"/>
      <c r="M239" s="409"/>
      <c r="N239" s="409"/>
      <c r="O239" s="399"/>
      <c r="P239" s="394" t="s">
        <v>16</v>
      </c>
      <c r="Q239" s="395"/>
    </row>
    <row r="240" spans="2:17" ht="30" x14ac:dyDescent="0.25">
      <c r="B240" s="407"/>
      <c r="C240" s="407"/>
      <c r="D240" s="407"/>
      <c r="E240" s="407"/>
      <c r="F240" s="407"/>
      <c r="G240" s="407"/>
      <c r="H240" s="407"/>
      <c r="I240" s="407"/>
      <c r="J240" s="407"/>
      <c r="K240" s="398" t="s">
        <v>1</v>
      </c>
      <c r="L240" s="399"/>
      <c r="M240" s="398" t="s">
        <v>2</v>
      </c>
      <c r="N240" s="399"/>
      <c r="O240" s="283" t="s">
        <v>10</v>
      </c>
      <c r="P240" s="396"/>
      <c r="Q240" s="397"/>
    </row>
    <row r="241" spans="2:17" x14ac:dyDescent="0.25">
      <c r="B241" s="408"/>
      <c r="C241" s="408"/>
      <c r="D241" s="408"/>
      <c r="E241" s="408"/>
      <c r="F241" s="408"/>
      <c r="G241" s="408"/>
      <c r="H241" s="408"/>
      <c r="I241" s="408"/>
      <c r="J241" s="408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16" t="s">
        <v>0</v>
      </c>
      <c r="C242" s="400">
        <v>42966</v>
      </c>
      <c r="D242" s="316">
        <v>0</v>
      </c>
      <c r="E242" s="316">
        <v>0</v>
      </c>
      <c r="F242" s="307">
        <v>62</v>
      </c>
      <c r="G242" s="308">
        <v>728150</v>
      </c>
      <c r="H242" s="308">
        <v>20000</v>
      </c>
      <c r="I242" s="307">
        <v>149</v>
      </c>
      <c r="J242" s="307">
        <v>58</v>
      </c>
      <c r="K242" s="307">
        <v>7</v>
      </c>
      <c r="L242" s="307">
        <v>5</v>
      </c>
      <c r="M242" s="307">
        <v>12</v>
      </c>
      <c r="N242" s="307">
        <v>13</v>
      </c>
      <c r="O242" s="307">
        <f>N242+L242</f>
        <v>18</v>
      </c>
      <c r="P242" s="309">
        <v>10</v>
      </c>
      <c r="Q242" s="309">
        <v>5</v>
      </c>
    </row>
    <row r="243" spans="2:17" x14ac:dyDescent="0.25">
      <c r="B243" s="285" t="s">
        <v>24</v>
      </c>
      <c r="C243" s="401"/>
      <c r="D243" s="299">
        <v>0</v>
      </c>
      <c r="E243" s="299">
        <v>0</v>
      </c>
      <c r="F243" s="310">
        <v>9</v>
      </c>
      <c r="G243" s="311">
        <v>378770</v>
      </c>
      <c r="H243" s="311">
        <v>2960</v>
      </c>
      <c r="I243" s="310">
        <v>50</v>
      </c>
      <c r="J243" s="310">
        <v>28</v>
      </c>
      <c r="K243" s="310">
        <v>3</v>
      </c>
      <c r="L243" s="310">
        <v>3</v>
      </c>
      <c r="M243" s="310">
        <v>0</v>
      </c>
      <c r="N243" s="310">
        <v>0</v>
      </c>
      <c r="O243" s="307">
        <f t="shared" ref="O243:O246" si="103">N243+L243</f>
        <v>3</v>
      </c>
      <c r="P243" s="299">
        <v>2</v>
      </c>
      <c r="Q243" s="289">
        <v>0</v>
      </c>
    </row>
    <row r="244" spans="2:17" x14ac:dyDescent="0.25">
      <c r="B244" s="285" t="s">
        <v>25</v>
      </c>
      <c r="C244" s="401"/>
      <c r="D244" s="299">
        <v>0</v>
      </c>
      <c r="E244" s="299">
        <v>0</v>
      </c>
      <c r="F244" s="310">
        <v>0</v>
      </c>
      <c r="G244" s="311">
        <v>163337</v>
      </c>
      <c r="H244" s="311">
        <v>0</v>
      </c>
      <c r="I244" s="310">
        <v>0</v>
      </c>
      <c r="J244" s="310">
        <v>0</v>
      </c>
      <c r="K244" s="310">
        <v>1</v>
      </c>
      <c r="L244" s="310">
        <v>1</v>
      </c>
      <c r="M244" s="310">
        <v>0</v>
      </c>
      <c r="N244" s="310">
        <v>0</v>
      </c>
      <c r="O244" s="307">
        <f t="shared" si="103"/>
        <v>1</v>
      </c>
      <c r="P244" s="303">
        <v>0</v>
      </c>
      <c r="Q244" s="303">
        <v>0</v>
      </c>
    </row>
    <row r="245" spans="2:17" x14ac:dyDescent="0.25">
      <c r="B245" s="316" t="s">
        <v>161</v>
      </c>
      <c r="C245" s="401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307">
        <f t="shared" si="103"/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36"/>
      <c r="D246" s="319">
        <v>0</v>
      </c>
      <c r="E246" s="319">
        <v>0</v>
      </c>
      <c r="F246" s="319">
        <v>9</v>
      </c>
      <c r="G246" s="319">
        <v>0</v>
      </c>
      <c r="H246" s="319">
        <v>39324</v>
      </c>
      <c r="I246" s="319">
        <v>0</v>
      </c>
      <c r="J246" s="319">
        <v>15</v>
      </c>
      <c r="K246" s="319">
        <v>3</v>
      </c>
      <c r="L246" s="319">
        <v>3</v>
      </c>
      <c r="M246" s="319">
        <v>0</v>
      </c>
      <c r="N246" s="319">
        <v>0</v>
      </c>
      <c r="O246" s="307">
        <f t="shared" si="103"/>
        <v>3</v>
      </c>
      <c r="P246" s="319">
        <v>35</v>
      </c>
      <c r="Q246" s="319">
        <v>0</v>
      </c>
    </row>
    <row r="247" spans="2:17" x14ac:dyDescent="0.25">
      <c r="B247" s="402"/>
      <c r="C247" s="403"/>
      <c r="D247" s="288">
        <f>D242+D243+D244+D245+D246</f>
        <v>0</v>
      </c>
      <c r="E247" s="288">
        <f t="shared" ref="E247" si="104">E242+E243+E244+E245+E246</f>
        <v>0</v>
      </c>
      <c r="F247" s="288">
        <f>SUM(F242:F246)</f>
        <v>80</v>
      </c>
      <c r="G247" s="288">
        <f>SUM(G242:G246)</f>
        <v>1270257</v>
      </c>
      <c r="H247" s="288">
        <f t="shared" ref="H247" si="105">H242+H243+H244+H245+H246</f>
        <v>62284</v>
      </c>
      <c r="I247" s="288">
        <f>SUM(I242:I246)</f>
        <v>199</v>
      </c>
      <c r="J247" s="288">
        <f t="shared" ref="J247:K247" si="106">J242+J243+J244+J245+J246</f>
        <v>101</v>
      </c>
      <c r="K247" s="288">
        <f t="shared" si="106"/>
        <v>14</v>
      </c>
      <c r="L247" s="288">
        <f>SUM(L242:L246)</f>
        <v>12</v>
      </c>
      <c r="M247" s="288">
        <f t="shared" ref="M247:N247" si="107">M242+M243+M244+M245+M246</f>
        <v>12</v>
      </c>
      <c r="N247" s="288">
        <f t="shared" si="107"/>
        <v>13</v>
      </c>
      <c r="O247" s="288">
        <f>O242+O243+O244+O245+O246</f>
        <v>25</v>
      </c>
      <c r="P247" s="288">
        <f t="shared" ref="P247:Q247" si="108">P242+P243+P244+P245+P246</f>
        <v>47</v>
      </c>
      <c r="Q247" s="288">
        <f t="shared" si="108"/>
        <v>5</v>
      </c>
    </row>
    <row r="250" spans="2:17" ht="18.75" x14ac:dyDescent="0.3">
      <c r="B250" s="451" t="s">
        <v>402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406" t="s">
        <v>5</v>
      </c>
      <c r="C252" s="406" t="s">
        <v>12</v>
      </c>
      <c r="D252" s="406" t="s">
        <v>6</v>
      </c>
      <c r="E252" s="406" t="s">
        <v>17</v>
      </c>
      <c r="F252" s="406" t="s">
        <v>15</v>
      </c>
      <c r="G252" s="406" t="s">
        <v>100</v>
      </c>
      <c r="H252" s="406" t="s">
        <v>14</v>
      </c>
      <c r="I252" s="406" t="s">
        <v>13</v>
      </c>
      <c r="J252" s="406" t="s">
        <v>8</v>
      </c>
      <c r="K252" s="398" t="s">
        <v>113</v>
      </c>
      <c r="L252" s="409"/>
      <c r="M252" s="409"/>
      <c r="N252" s="409"/>
      <c r="O252" s="399"/>
      <c r="P252" s="394" t="s">
        <v>16</v>
      </c>
      <c r="Q252" s="395"/>
    </row>
    <row r="253" spans="2:17" ht="30" x14ac:dyDescent="0.25">
      <c r="B253" s="407"/>
      <c r="C253" s="407"/>
      <c r="D253" s="407"/>
      <c r="E253" s="407"/>
      <c r="F253" s="407"/>
      <c r="G253" s="407"/>
      <c r="H253" s="407"/>
      <c r="I253" s="407"/>
      <c r="J253" s="407"/>
      <c r="K253" s="398" t="s">
        <v>1</v>
      </c>
      <c r="L253" s="399"/>
      <c r="M253" s="398" t="s">
        <v>2</v>
      </c>
      <c r="N253" s="399"/>
      <c r="O253" s="283" t="s">
        <v>10</v>
      </c>
      <c r="P253" s="396"/>
      <c r="Q253" s="397"/>
    </row>
    <row r="254" spans="2:17" x14ac:dyDescent="0.25">
      <c r="B254" s="408"/>
      <c r="C254" s="408"/>
      <c r="D254" s="408"/>
      <c r="E254" s="408"/>
      <c r="F254" s="408"/>
      <c r="G254" s="408"/>
      <c r="H254" s="408"/>
      <c r="I254" s="408"/>
      <c r="J254" s="408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16" t="s">
        <v>0</v>
      </c>
      <c r="C255" s="400">
        <v>42967</v>
      </c>
      <c r="D255" s="316">
        <v>0</v>
      </c>
      <c r="E255" s="316">
        <v>0</v>
      </c>
      <c r="F255" s="307">
        <v>362</v>
      </c>
      <c r="G255" s="308">
        <v>756235</v>
      </c>
      <c r="H255" s="308">
        <v>2000</v>
      </c>
      <c r="I255" s="307">
        <v>76</v>
      </c>
      <c r="J255" s="307">
        <v>37</v>
      </c>
      <c r="K255" s="307">
        <v>6</v>
      </c>
      <c r="L255" s="307">
        <v>35</v>
      </c>
      <c r="M255" s="307">
        <v>28</v>
      </c>
      <c r="N255" s="307">
        <v>36</v>
      </c>
      <c r="O255" s="307">
        <f>N255+L255</f>
        <v>71</v>
      </c>
      <c r="P255" s="309">
        <v>19</v>
      </c>
      <c r="Q255" s="309">
        <v>7</v>
      </c>
    </row>
    <row r="256" spans="2:17" x14ac:dyDescent="0.25">
      <c r="B256" s="285" t="s">
        <v>24</v>
      </c>
      <c r="C256" s="401"/>
      <c r="D256" s="299">
        <v>0</v>
      </c>
      <c r="E256" s="299">
        <v>0</v>
      </c>
      <c r="F256" s="310">
        <v>0</v>
      </c>
      <c r="G256" s="311">
        <v>564400</v>
      </c>
      <c r="H256" s="311">
        <v>0</v>
      </c>
      <c r="I256" s="310">
        <v>0</v>
      </c>
      <c r="J256" s="310">
        <v>65</v>
      </c>
      <c r="K256" s="310">
        <v>4</v>
      </c>
      <c r="L256" s="310">
        <v>8</v>
      </c>
      <c r="M256" s="310">
        <v>5</v>
      </c>
      <c r="N256" s="310">
        <v>5</v>
      </c>
      <c r="O256" s="307">
        <v>13</v>
      </c>
      <c r="P256" s="299">
        <v>5</v>
      </c>
      <c r="Q256" s="289">
        <v>0</v>
      </c>
    </row>
    <row r="257" spans="2:17" x14ac:dyDescent="0.25">
      <c r="B257" s="285" t="s">
        <v>25</v>
      </c>
      <c r="C257" s="401"/>
      <c r="D257" s="299">
        <v>0</v>
      </c>
      <c r="E257" s="299">
        <v>0</v>
      </c>
      <c r="F257" s="310">
        <v>0</v>
      </c>
      <c r="G257" s="311">
        <v>147876</v>
      </c>
      <c r="H257" s="311">
        <v>0</v>
      </c>
      <c r="I257" s="310">
        <v>0</v>
      </c>
      <c r="J257" s="310">
        <v>2</v>
      </c>
      <c r="K257" s="310">
        <v>1</v>
      </c>
      <c r="L257" s="310">
        <v>4</v>
      </c>
      <c r="M257" s="310">
        <v>0</v>
      </c>
      <c r="N257" s="310">
        <v>1</v>
      </c>
      <c r="O257" s="307">
        <f t="shared" ref="O257:O259" si="109">N257+L257</f>
        <v>5</v>
      </c>
      <c r="P257" s="303">
        <v>6</v>
      </c>
      <c r="Q257" s="303">
        <v>0</v>
      </c>
    </row>
    <row r="258" spans="2:17" x14ac:dyDescent="0.25">
      <c r="B258" s="316" t="s">
        <v>161</v>
      </c>
      <c r="C258" s="401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307">
        <f t="shared" si="109"/>
        <v>0</v>
      </c>
      <c r="P258" s="295">
        <v>0</v>
      </c>
      <c r="Q258" s="295">
        <v>0</v>
      </c>
    </row>
    <row r="259" spans="2:17" x14ac:dyDescent="0.25">
      <c r="B259" s="285" t="s">
        <v>85</v>
      </c>
      <c r="C259" s="436"/>
      <c r="D259" s="319">
        <v>0</v>
      </c>
      <c r="E259" s="319">
        <v>0</v>
      </c>
      <c r="F259" s="319">
        <v>132</v>
      </c>
      <c r="G259" s="319">
        <v>0</v>
      </c>
      <c r="H259" s="319">
        <v>118890.5</v>
      </c>
      <c r="I259" s="319">
        <v>0</v>
      </c>
      <c r="J259" s="319">
        <v>32</v>
      </c>
      <c r="K259" s="319">
        <v>34</v>
      </c>
      <c r="L259" s="319">
        <v>34</v>
      </c>
      <c r="M259" s="319">
        <v>0</v>
      </c>
      <c r="N259" s="319">
        <v>0</v>
      </c>
      <c r="O259" s="307">
        <f t="shared" si="109"/>
        <v>34</v>
      </c>
      <c r="P259" s="319"/>
      <c r="Q259" s="319"/>
    </row>
    <row r="260" spans="2:17" x14ac:dyDescent="0.25">
      <c r="B260" s="402"/>
      <c r="C260" s="403"/>
      <c r="D260" s="288">
        <f>D255+D256+D257+D258+D259</f>
        <v>0</v>
      </c>
      <c r="E260" s="288">
        <f t="shared" ref="E260" si="110">E255+E256+E257+E258+E259</f>
        <v>0</v>
      </c>
      <c r="F260" s="288">
        <f>SUM(F255:F259)</f>
        <v>494</v>
      </c>
      <c r="G260" s="288">
        <f>SUM(G255:G259)</f>
        <v>1468511</v>
      </c>
      <c r="H260" s="288">
        <f t="shared" ref="H260" si="111">H255+H256+H257+H258+H259</f>
        <v>120890.5</v>
      </c>
      <c r="I260" s="288">
        <f>SUM(I255:I259)</f>
        <v>76</v>
      </c>
      <c r="J260" s="288">
        <f t="shared" ref="J260:K260" si="112">J255+J256+J257+J258+J259</f>
        <v>136</v>
      </c>
      <c r="K260" s="288">
        <f t="shared" si="112"/>
        <v>45</v>
      </c>
      <c r="L260" s="288">
        <f>SUM(L255:L259)</f>
        <v>81</v>
      </c>
      <c r="M260" s="288">
        <f t="shared" ref="M260:N260" si="113">M255+M256+M257+M258+M259</f>
        <v>33</v>
      </c>
      <c r="N260" s="288">
        <f t="shared" si="113"/>
        <v>42</v>
      </c>
      <c r="O260" s="288">
        <f>O255+O256+O257+O258+O259</f>
        <v>123</v>
      </c>
      <c r="P260" s="288">
        <f t="shared" ref="P260:Q260" si="114">P255+P256+P257+P258+P259</f>
        <v>30</v>
      </c>
      <c r="Q260" s="288">
        <f t="shared" si="114"/>
        <v>7</v>
      </c>
    </row>
    <row r="263" spans="2:17" ht="18.75" x14ac:dyDescent="0.3">
      <c r="B263" s="451" t="s">
        <v>403</v>
      </c>
      <c r="C263" s="451"/>
      <c r="D263" s="451"/>
      <c r="E263" s="451"/>
      <c r="F263" s="451"/>
      <c r="G263" s="451"/>
      <c r="H263" s="451"/>
      <c r="I263" s="451"/>
      <c r="J263" s="451"/>
      <c r="K263" s="451"/>
      <c r="L263" s="451"/>
      <c r="M263" s="451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406" t="s">
        <v>5</v>
      </c>
      <c r="C265" s="406" t="s">
        <v>12</v>
      </c>
      <c r="D265" s="406" t="s">
        <v>6</v>
      </c>
      <c r="E265" s="406" t="s">
        <v>17</v>
      </c>
      <c r="F265" s="406" t="s">
        <v>15</v>
      </c>
      <c r="G265" s="406" t="s">
        <v>100</v>
      </c>
      <c r="H265" s="406" t="s">
        <v>14</v>
      </c>
      <c r="I265" s="406" t="s">
        <v>13</v>
      </c>
      <c r="J265" s="406" t="s">
        <v>8</v>
      </c>
      <c r="K265" s="398" t="s">
        <v>113</v>
      </c>
      <c r="L265" s="409"/>
      <c r="M265" s="409"/>
      <c r="N265" s="409"/>
      <c r="O265" s="399"/>
      <c r="P265" s="394" t="s">
        <v>16</v>
      </c>
      <c r="Q265" s="395"/>
    </row>
    <row r="266" spans="2:17" ht="30" x14ac:dyDescent="0.25">
      <c r="B266" s="407"/>
      <c r="C266" s="407"/>
      <c r="D266" s="407"/>
      <c r="E266" s="407"/>
      <c r="F266" s="407"/>
      <c r="G266" s="407"/>
      <c r="H266" s="407"/>
      <c r="I266" s="407"/>
      <c r="J266" s="407"/>
      <c r="K266" s="398" t="s">
        <v>1</v>
      </c>
      <c r="L266" s="399"/>
      <c r="M266" s="398" t="s">
        <v>2</v>
      </c>
      <c r="N266" s="399"/>
      <c r="O266" s="283" t="s">
        <v>10</v>
      </c>
      <c r="P266" s="396"/>
      <c r="Q266" s="397"/>
    </row>
    <row r="267" spans="2:17" x14ac:dyDescent="0.25">
      <c r="B267" s="408"/>
      <c r="C267" s="408"/>
      <c r="D267" s="408"/>
      <c r="E267" s="408"/>
      <c r="F267" s="408"/>
      <c r="G267" s="408"/>
      <c r="H267" s="408"/>
      <c r="I267" s="408"/>
      <c r="J267" s="408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16" t="s">
        <v>0</v>
      </c>
      <c r="C268" s="400">
        <v>42968</v>
      </c>
      <c r="D268" s="316">
        <v>0</v>
      </c>
      <c r="E268" s="316">
        <v>0</v>
      </c>
      <c r="F268" s="307">
        <v>122</v>
      </c>
      <c r="G268" s="308">
        <v>1704192</v>
      </c>
      <c r="H268" s="308">
        <v>187748</v>
      </c>
      <c r="I268" s="307">
        <v>92</v>
      </c>
      <c r="J268" s="307">
        <v>66</v>
      </c>
      <c r="K268" s="307">
        <v>23</v>
      </c>
      <c r="L268" s="307">
        <v>41</v>
      </c>
      <c r="M268" s="307">
        <v>42</v>
      </c>
      <c r="N268" s="307">
        <v>44</v>
      </c>
      <c r="O268" s="307">
        <v>85</v>
      </c>
      <c r="P268" s="309">
        <v>68</v>
      </c>
      <c r="Q268" s="309">
        <v>8</v>
      </c>
    </row>
    <row r="269" spans="2:17" x14ac:dyDescent="0.25">
      <c r="B269" s="285" t="s">
        <v>24</v>
      </c>
      <c r="C269" s="401"/>
      <c r="D269" s="299">
        <v>0</v>
      </c>
      <c r="E269" s="299">
        <v>0</v>
      </c>
      <c r="F269" s="310">
        <v>45</v>
      </c>
      <c r="G269" s="311">
        <v>856235</v>
      </c>
      <c r="H269" s="311">
        <v>92660</v>
      </c>
      <c r="I269" s="310">
        <v>55</v>
      </c>
      <c r="J269" s="310">
        <v>88</v>
      </c>
      <c r="K269" s="310">
        <v>17</v>
      </c>
      <c r="L269" s="310">
        <v>15</v>
      </c>
      <c r="M269" s="310">
        <v>5</v>
      </c>
      <c r="N269" s="310">
        <v>5</v>
      </c>
      <c r="O269" s="307">
        <v>20</v>
      </c>
      <c r="P269" s="299">
        <v>12</v>
      </c>
      <c r="Q269" s="289">
        <v>0</v>
      </c>
    </row>
    <row r="270" spans="2:17" x14ac:dyDescent="0.25">
      <c r="B270" s="285" t="s">
        <v>25</v>
      </c>
      <c r="C270" s="401"/>
      <c r="D270" s="299">
        <v>0</v>
      </c>
      <c r="E270" s="299">
        <v>0</v>
      </c>
      <c r="F270" s="310">
        <v>36</v>
      </c>
      <c r="G270" s="311">
        <v>219267</v>
      </c>
      <c r="H270" s="311">
        <v>1600</v>
      </c>
      <c r="I270" s="310">
        <v>42</v>
      </c>
      <c r="J270" s="310">
        <v>3</v>
      </c>
      <c r="K270" s="310">
        <v>8</v>
      </c>
      <c r="L270" s="310">
        <v>8</v>
      </c>
      <c r="M270" s="310">
        <v>0</v>
      </c>
      <c r="N270" s="310">
        <v>1</v>
      </c>
      <c r="O270" s="307">
        <v>9</v>
      </c>
      <c r="P270" s="303">
        <v>5</v>
      </c>
      <c r="Q270" s="303">
        <v>0</v>
      </c>
    </row>
    <row r="271" spans="2:17" x14ac:dyDescent="0.25">
      <c r="B271" s="316" t="s">
        <v>161</v>
      </c>
      <c r="C271" s="401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307">
        <f t="shared" ref="O271" si="115">N271+L271</f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36"/>
      <c r="D272" s="319">
        <v>0</v>
      </c>
      <c r="E272" s="319">
        <v>0</v>
      </c>
      <c r="F272" s="319">
        <v>31</v>
      </c>
      <c r="G272" s="319">
        <v>0</v>
      </c>
      <c r="H272" s="319">
        <v>72493.5</v>
      </c>
      <c r="I272" s="319">
        <v>0</v>
      </c>
      <c r="J272" s="319">
        <v>36</v>
      </c>
      <c r="K272" s="319">
        <v>34</v>
      </c>
      <c r="L272" s="319">
        <v>18</v>
      </c>
      <c r="M272" s="319">
        <v>0</v>
      </c>
      <c r="N272" s="319">
        <v>0</v>
      </c>
      <c r="O272" s="307">
        <v>18</v>
      </c>
      <c r="P272" s="319">
        <v>151</v>
      </c>
      <c r="Q272" s="319">
        <v>0</v>
      </c>
    </row>
    <row r="273" spans="2:17" x14ac:dyDescent="0.25">
      <c r="B273" s="402"/>
      <c r="C273" s="403"/>
      <c r="D273" s="288">
        <f>D268+D269+D270+D271+D272</f>
        <v>0</v>
      </c>
      <c r="E273" s="288">
        <f t="shared" ref="E273" si="116">E268+E269+E270+E271+E272</f>
        <v>0</v>
      </c>
      <c r="F273" s="288">
        <f>SUM(F268:F272)</f>
        <v>234</v>
      </c>
      <c r="G273" s="288">
        <f>SUM(G268:G272)</f>
        <v>2779694</v>
      </c>
      <c r="H273" s="288">
        <f t="shared" ref="H273" si="117">H268+H269+H270+H271+H272</f>
        <v>354501.5</v>
      </c>
      <c r="I273" s="288">
        <f>SUM(I268:I272)</f>
        <v>189</v>
      </c>
      <c r="J273" s="288">
        <f t="shared" ref="J273:K273" si="118">J268+J269+J270+J271+J272</f>
        <v>193</v>
      </c>
      <c r="K273" s="288">
        <f t="shared" si="118"/>
        <v>82</v>
      </c>
      <c r="L273" s="288">
        <f>SUM(L268:L272)</f>
        <v>82</v>
      </c>
      <c r="M273" s="288">
        <f t="shared" ref="M273:N273" si="119">M268+M269+M270+M271+M272</f>
        <v>47</v>
      </c>
      <c r="N273" s="288">
        <f t="shared" si="119"/>
        <v>50</v>
      </c>
      <c r="O273" s="288">
        <f>O268+O269+O270+O271+O272</f>
        <v>132</v>
      </c>
      <c r="P273" s="288">
        <f t="shared" ref="P273:Q273" si="120">P268+P269+P270+P271+P272</f>
        <v>236</v>
      </c>
      <c r="Q273" s="288">
        <f t="shared" si="120"/>
        <v>8</v>
      </c>
    </row>
    <row r="278" spans="2:17" ht="18.75" x14ac:dyDescent="0.3">
      <c r="B278" s="451" t="s">
        <v>404</v>
      </c>
      <c r="C278" s="451"/>
      <c r="D278" s="451"/>
      <c r="E278" s="451"/>
      <c r="F278" s="451"/>
      <c r="G278" s="451"/>
      <c r="H278" s="451"/>
      <c r="I278" s="451"/>
      <c r="J278" s="451"/>
      <c r="K278" s="451"/>
      <c r="L278" s="451"/>
      <c r="M278" s="451"/>
      <c r="N278" s="282"/>
      <c r="O278" s="282"/>
      <c r="P278" s="282"/>
      <c r="Q278" s="282"/>
    </row>
    <row r="279" spans="2:17" x14ac:dyDescent="0.25">
      <c r="B279" s="282"/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282"/>
      <c r="O279" s="282"/>
      <c r="P279" s="282"/>
      <c r="Q279" s="282"/>
    </row>
    <row r="280" spans="2:17" x14ac:dyDescent="0.25">
      <c r="B280" s="406" t="s">
        <v>5</v>
      </c>
      <c r="C280" s="406" t="s">
        <v>12</v>
      </c>
      <c r="D280" s="406" t="s">
        <v>6</v>
      </c>
      <c r="E280" s="406" t="s">
        <v>17</v>
      </c>
      <c r="F280" s="406" t="s">
        <v>15</v>
      </c>
      <c r="G280" s="406" t="s">
        <v>100</v>
      </c>
      <c r="H280" s="406" t="s">
        <v>14</v>
      </c>
      <c r="I280" s="406" t="s">
        <v>13</v>
      </c>
      <c r="J280" s="406" t="s">
        <v>8</v>
      </c>
      <c r="K280" s="398" t="s">
        <v>113</v>
      </c>
      <c r="L280" s="409"/>
      <c r="M280" s="409"/>
      <c r="N280" s="409"/>
      <c r="O280" s="399"/>
      <c r="P280" s="394" t="s">
        <v>16</v>
      </c>
      <c r="Q280" s="395"/>
    </row>
    <row r="281" spans="2:17" ht="30" x14ac:dyDescent="0.25">
      <c r="B281" s="407"/>
      <c r="C281" s="407"/>
      <c r="D281" s="407"/>
      <c r="E281" s="407"/>
      <c r="F281" s="407"/>
      <c r="G281" s="407"/>
      <c r="H281" s="407"/>
      <c r="I281" s="407"/>
      <c r="J281" s="407"/>
      <c r="K281" s="398" t="s">
        <v>1</v>
      </c>
      <c r="L281" s="399"/>
      <c r="M281" s="398" t="s">
        <v>2</v>
      </c>
      <c r="N281" s="399"/>
      <c r="O281" s="283" t="s">
        <v>10</v>
      </c>
      <c r="P281" s="396"/>
      <c r="Q281" s="397"/>
    </row>
    <row r="282" spans="2:17" x14ac:dyDescent="0.25">
      <c r="B282" s="408"/>
      <c r="C282" s="408"/>
      <c r="D282" s="408"/>
      <c r="E282" s="408"/>
      <c r="F282" s="408"/>
      <c r="G282" s="408"/>
      <c r="H282" s="408"/>
      <c r="I282" s="408"/>
      <c r="J282" s="408"/>
      <c r="K282" s="283" t="s">
        <v>4</v>
      </c>
      <c r="L282" s="283" t="s">
        <v>3</v>
      </c>
      <c r="M282" s="283" t="s">
        <v>4</v>
      </c>
      <c r="N282" s="283" t="s">
        <v>3</v>
      </c>
      <c r="O282" s="283" t="s">
        <v>3</v>
      </c>
      <c r="P282" s="284" t="s">
        <v>1</v>
      </c>
      <c r="Q282" s="284" t="s">
        <v>2</v>
      </c>
    </row>
    <row r="283" spans="2:17" x14ac:dyDescent="0.25">
      <c r="B283" s="316" t="s">
        <v>0</v>
      </c>
      <c r="C283" s="400">
        <v>42969</v>
      </c>
      <c r="D283" s="316">
        <v>0</v>
      </c>
      <c r="E283" s="316">
        <v>0</v>
      </c>
      <c r="F283" s="307">
        <v>85</v>
      </c>
      <c r="G283" s="308">
        <v>1504192</v>
      </c>
      <c r="H283" s="308">
        <v>36500</v>
      </c>
      <c r="I283" s="307">
        <v>119</v>
      </c>
      <c r="J283" s="307">
        <v>67</v>
      </c>
      <c r="K283" s="307">
        <v>24</v>
      </c>
      <c r="L283" s="307">
        <v>36</v>
      </c>
      <c r="M283" s="307">
        <v>40</v>
      </c>
      <c r="N283" s="307">
        <v>42</v>
      </c>
      <c r="O283" s="307">
        <v>78</v>
      </c>
      <c r="P283" s="309">
        <v>57</v>
      </c>
      <c r="Q283" s="309">
        <v>9</v>
      </c>
    </row>
    <row r="284" spans="2:17" x14ac:dyDescent="0.25">
      <c r="B284" s="285" t="s">
        <v>24</v>
      </c>
      <c r="C284" s="401"/>
      <c r="D284" s="299">
        <v>0</v>
      </c>
      <c r="E284" s="299"/>
      <c r="F284" s="310">
        <v>57</v>
      </c>
      <c r="G284" s="311">
        <v>489200</v>
      </c>
      <c r="H284" s="311">
        <v>192190</v>
      </c>
      <c r="I284" s="310">
        <v>30</v>
      </c>
      <c r="J284" s="310">
        <v>70</v>
      </c>
      <c r="K284" s="310">
        <v>22</v>
      </c>
      <c r="L284" s="310">
        <v>16</v>
      </c>
      <c r="M284" s="310">
        <v>3</v>
      </c>
      <c r="N284" s="310">
        <v>2</v>
      </c>
      <c r="O284" s="307">
        <v>18</v>
      </c>
      <c r="P284" s="299">
        <v>14</v>
      </c>
      <c r="Q284" s="289">
        <v>0</v>
      </c>
    </row>
    <row r="285" spans="2:17" x14ac:dyDescent="0.25">
      <c r="B285" s="285" t="s">
        <v>25</v>
      </c>
      <c r="C285" s="401"/>
      <c r="D285" s="299">
        <v>0</v>
      </c>
      <c r="E285" s="299">
        <v>0</v>
      </c>
      <c r="F285" s="310">
        <v>36</v>
      </c>
      <c r="G285" s="311">
        <v>373125</v>
      </c>
      <c r="H285" s="310">
        <v>2900</v>
      </c>
      <c r="I285" s="310">
        <v>54</v>
      </c>
      <c r="J285" s="310">
        <v>18</v>
      </c>
      <c r="K285" s="310">
        <v>9</v>
      </c>
      <c r="L285" s="310">
        <v>9</v>
      </c>
      <c r="M285" s="310">
        <v>1</v>
      </c>
      <c r="N285" s="307">
        <v>1</v>
      </c>
      <c r="O285" s="303">
        <v>10</v>
      </c>
      <c r="P285" s="303">
        <v>0</v>
      </c>
      <c r="Q285" s="303">
        <v>0</v>
      </c>
    </row>
    <row r="286" spans="2:17" x14ac:dyDescent="0.25">
      <c r="B286" s="316" t="s">
        <v>161</v>
      </c>
      <c r="C286" s="401"/>
      <c r="D286" s="295">
        <v>0</v>
      </c>
      <c r="E286" s="295">
        <v>0</v>
      </c>
      <c r="F286" s="295">
        <v>0</v>
      </c>
      <c r="G286" s="295">
        <v>0</v>
      </c>
      <c r="H286" s="295">
        <v>0</v>
      </c>
      <c r="I286" s="295">
        <v>0</v>
      </c>
      <c r="J286" s="295">
        <v>0</v>
      </c>
      <c r="K286" s="295">
        <v>0</v>
      </c>
      <c r="L286" s="295">
        <v>0</v>
      </c>
      <c r="M286" s="295">
        <v>0</v>
      </c>
      <c r="N286" s="295">
        <v>0</v>
      </c>
      <c r="O286" s="307">
        <f t="shared" ref="O286" si="121">N286+L286</f>
        <v>0</v>
      </c>
      <c r="P286" s="295">
        <v>0</v>
      </c>
      <c r="Q286" s="295">
        <v>0</v>
      </c>
    </row>
    <row r="287" spans="2:17" x14ac:dyDescent="0.25">
      <c r="B287" s="285" t="s">
        <v>85</v>
      </c>
      <c r="C287" s="436"/>
      <c r="D287" s="319">
        <v>0</v>
      </c>
      <c r="E287" s="319">
        <v>0</v>
      </c>
      <c r="F287" s="319">
        <v>0</v>
      </c>
      <c r="G287" s="319">
        <v>0</v>
      </c>
      <c r="H287" s="319">
        <v>0</v>
      </c>
      <c r="I287" s="319">
        <v>0</v>
      </c>
      <c r="J287" s="319">
        <v>0</v>
      </c>
      <c r="K287" s="319">
        <v>0</v>
      </c>
      <c r="L287" s="319">
        <v>0</v>
      </c>
      <c r="M287" s="319">
        <v>0</v>
      </c>
      <c r="N287" s="319">
        <v>0</v>
      </c>
      <c r="O287" s="319">
        <v>0</v>
      </c>
      <c r="P287" s="319">
        <v>0</v>
      </c>
      <c r="Q287" s="319">
        <v>0</v>
      </c>
    </row>
    <row r="288" spans="2:17" x14ac:dyDescent="0.25">
      <c r="B288" s="402"/>
      <c r="C288" s="403"/>
      <c r="D288" s="288">
        <f>D283+D284+D285+D286+D287</f>
        <v>0</v>
      </c>
      <c r="E288" s="288">
        <f t="shared" ref="E288" si="122">E283+E284+E285+E286+E287</f>
        <v>0</v>
      </c>
      <c r="F288" s="288">
        <f>SUM(F283:F287)</f>
        <v>178</v>
      </c>
      <c r="G288" s="288">
        <f>SUM(G283:G287)</f>
        <v>2366517</v>
      </c>
      <c r="H288" s="288">
        <f t="shared" ref="H288" si="123">H283+H284+H285+H286+H287</f>
        <v>231590</v>
      </c>
      <c r="I288" s="288">
        <f>SUM(I283:I287)</f>
        <v>203</v>
      </c>
      <c r="J288" s="288">
        <f t="shared" ref="J288:K288" si="124">J283+J284+J285+J286+J287</f>
        <v>155</v>
      </c>
      <c r="K288" s="288">
        <f t="shared" si="124"/>
        <v>55</v>
      </c>
      <c r="L288" s="288">
        <f>SUM(L283:L287)</f>
        <v>61</v>
      </c>
      <c r="M288" s="288">
        <f t="shared" ref="M288:N288" si="125">M283+M284+M285+M286+M287</f>
        <v>44</v>
      </c>
      <c r="N288" s="288">
        <f t="shared" si="125"/>
        <v>45</v>
      </c>
      <c r="O288" s="288">
        <f>O283+O284+O285+O286+O287</f>
        <v>106</v>
      </c>
      <c r="P288" s="288">
        <f t="shared" ref="P288:Q288" si="126">P283+P284+P285+P286+P287</f>
        <v>71</v>
      </c>
      <c r="Q288" s="288">
        <f t="shared" si="126"/>
        <v>9</v>
      </c>
    </row>
    <row r="291" spans="2:17" ht="18.75" x14ac:dyDescent="0.3">
      <c r="B291" s="451" t="s">
        <v>405</v>
      </c>
      <c r="C291" s="451"/>
      <c r="D291" s="451"/>
      <c r="E291" s="451"/>
      <c r="F291" s="451"/>
      <c r="G291" s="451"/>
      <c r="H291" s="451"/>
      <c r="I291" s="451"/>
      <c r="J291" s="451"/>
      <c r="K291" s="451"/>
      <c r="L291" s="451"/>
      <c r="M291" s="451"/>
      <c r="N291" s="282"/>
      <c r="O291" s="282"/>
      <c r="P291" s="282"/>
      <c r="Q291" s="282"/>
    </row>
    <row r="292" spans="2:17" x14ac:dyDescent="0.25">
      <c r="B292" s="282"/>
      <c r="C292" s="282"/>
      <c r="D292" s="282"/>
      <c r="E292" s="282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</row>
    <row r="293" spans="2:17" x14ac:dyDescent="0.25">
      <c r="B293" s="406" t="s">
        <v>5</v>
      </c>
      <c r="C293" s="406" t="s">
        <v>12</v>
      </c>
      <c r="D293" s="406" t="s">
        <v>6</v>
      </c>
      <c r="E293" s="406" t="s">
        <v>17</v>
      </c>
      <c r="F293" s="406" t="s">
        <v>15</v>
      </c>
      <c r="G293" s="406" t="s">
        <v>100</v>
      </c>
      <c r="H293" s="406" t="s">
        <v>14</v>
      </c>
      <c r="I293" s="406" t="s">
        <v>13</v>
      </c>
      <c r="J293" s="406" t="s">
        <v>8</v>
      </c>
      <c r="K293" s="398" t="s">
        <v>113</v>
      </c>
      <c r="L293" s="409"/>
      <c r="M293" s="409"/>
      <c r="N293" s="409"/>
      <c r="O293" s="399"/>
      <c r="P293" s="394" t="s">
        <v>16</v>
      </c>
      <c r="Q293" s="395"/>
    </row>
    <row r="294" spans="2:17" ht="30" x14ac:dyDescent="0.25">
      <c r="B294" s="407"/>
      <c r="C294" s="407"/>
      <c r="D294" s="407"/>
      <c r="E294" s="407"/>
      <c r="F294" s="407"/>
      <c r="G294" s="407"/>
      <c r="H294" s="407"/>
      <c r="I294" s="407"/>
      <c r="J294" s="407"/>
      <c r="K294" s="398" t="s">
        <v>1</v>
      </c>
      <c r="L294" s="399"/>
      <c r="M294" s="398" t="s">
        <v>2</v>
      </c>
      <c r="N294" s="399"/>
      <c r="O294" s="283" t="s">
        <v>10</v>
      </c>
      <c r="P294" s="396"/>
      <c r="Q294" s="397"/>
    </row>
    <row r="295" spans="2:17" x14ac:dyDescent="0.25">
      <c r="B295" s="408"/>
      <c r="C295" s="408"/>
      <c r="D295" s="408"/>
      <c r="E295" s="408"/>
      <c r="F295" s="408"/>
      <c r="G295" s="408"/>
      <c r="H295" s="408"/>
      <c r="I295" s="408"/>
      <c r="J295" s="408"/>
      <c r="K295" s="283" t="s">
        <v>4</v>
      </c>
      <c r="L295" s="283" t="s">
        <v>3</v>
      </c>
      <c r="M295" s="283" t="s">
        <v>4</v>
      </c>
      <c r="N295" s="283" t="s">
        <v>3</v>
      </c>
      <c r="O295" s="283" t="s">
        <v>3</v>
      </c>
      <c r="P295" s="284" t="s">
        <v>1</v>
      </c>
      <c r="Q295" s="284" t="s">
        <v>2</v>
      </c>
    </row>
    <row r="296" spans="2:17" x14ac:dyDescent="0.25">
      <c r="B296" s="316" t="s">
        <v>0</v>
      </c>
      <c r="C296" s="400">
        <v>42970</v>
      </c>
      <c r="D296" s="316">
        <v>0</v>
      </c>
      <c r="E296" s="316">
        <v>0</v>
      </c>
      <c r="F296" s="307">
        <v>142</v>
      </c>
      <c r="G296" s="308">
        <v>1704192</v>
      </c>
      <c r="H296" s="308">
        <v>93</v>
      </c>
      <c r="I296" s="307">
        <v>133</v>
      </c>
      <c r="J296" s="307">
        <v>88</v>
      </c>
      <c r="K296" s="307">
        <v>38</v>
      </c>
      <c r="L296" s="307">
        <v>43</v>
      </c>
      <c r="M296" s="307">
        <v>41</v>
      </c>
      <c r="N296" s="307">
        <v>36</v>
      </c>
      <c r="O296" s="307">
        <v>79</v>
      </c>
      <c r="P296" s="309">
        <v>71</v>
      </c>
      <c r="Q296" s="309">
        <v>10</v>
      </c>
    </row>
    <row r="297" spans="2:17" x14ac:dyDescent="0.25">
      <c r="B297" s="285" t="s">
        <v>24</v>
      </c>
      <c r="C297" s="401"/>
      <c r="D297" s="299">
        <v>0</v>
      </c>
      <c r="E297" s="299"/>
      <c r="F297" s="310">
        <v>42</v>
      </c>
      <c r="G297" s="311">
        <v>569.79</v>
      </c>
      <c r="H297" s="311">
        <v>129.35</v>
      </c>
      <c r="I297" s="310">
        <v>49</v>
      </c>
      <c r="J297" s="310">
        <v>75</v>
      </c>
      <c r="K297" s="310">
        <v>16</v>
      </c>
      <c r="L297" s="310">
        <v>20</v>
      </c>
      <c r="M297" s="310">
        <v>4</v>
      </c>
      <c r="N297" s="310">
        <v>4</v>
      </c>
      <c r="O297" s="307">
        <v>24</v>
      </c>
      <c r="P297" s="299">
        <v>14</v>
      </c>
      <c r="Q297" s="289">
        <v>0</v>
      </c>
    </row>
    <row r="298" spans="2:17" x14ac:dyDescent="0.25">
      <c r="B298" s="285" t="s">
        <v>25</v>
      </c>
      <c r="C298" s="401"/>
      <c r="D298" s="299">
        <v>0</v>
      </c>
      <c r="E298" s="299">
        <v>0</v>
      </c>
      <c r="F298" s="310">
        <v>16</v>
      </c>
      <c r="G298" s="310">
        <v>396.22199999999998</v>
      </c>
      <c r="H298" s="310">
        <v>3.5</v>
      </c>
      <c r="I298" s="310">
        <v>54</v>
      </c>
      <c r="J298" s="310">
        <v>20</v>
      </c>
      <c r="K298" s="310">
        <v>9</v>
      </c>
      <c r="L298" s="310">
        <v>11</v>
      </c>
      <c r="M298" s="307">
        <v>1</v>
      </c>
      <c r="N298" s="303">
        <v>0</v>
      </c>
      <c r="O298" s="303">
        <v>11</v>
      </c>
      <c r="P298" s="303">
        <v>5</v>
      </c>
      <c r="Q298" s="303">
        <v>0</v>
      </c>
    </row>
    <row r="299" spans="2:17" x14ac:dyDescent="0.25">
      <c r="B299" s="316" t="s">
        <v>161</v>
      </c>
      <c r="C299" s="401"/>
      <c r="D299" s="295">
        <v>0</v>
      </c>
      <c r="E299" s="295">
        <v>0</v>
      </c>
      <c r="F299" s="295">
        <v>0</v>
      </c>
      <c r="G299" s="295">
        <v>0</v>
      </c>
      <c r="H299" s="295">
        <v>0</v>
      </c>
      <c r="I299" s="295">
        <v>0</v>
      </c>
      <c r="J299" s="295">
        <v>0</v>
      </c>
      <c r="K299" s="295">
        <v>0</v>
      </c>
      <c r="L299" s="295">
        <v>0</v>
      </c>
      <c r="M299" s="295">
        <v>0</v>
      </c>
      <c r="N299" s="295">
        <v>0</v>
      </c>
      <c r="O299" s="307">
        <f t="shared" ref="O299" si="127">N299+L299</f>
        <v>0</v>
      </c>
      <c r="P299" s="295">
        <v>0</v>
      </c>
      <c r="Q299" s="295">
        <v>0</v>
      </c>
    </row>
    <row r="300" spans="2:17" x14ac:dyDescent="0.25">
      <c r="B300" s="285" t="s">
        <v>85</v>
      </c>
      <c r="C300" s="436"/>
      <c r="D300" s="319">
        <v>0</v>
      </c>
      <c r="E300" s="319">
        <v>0</v>
      </c>
      <c r="F300" s="319">
        <v>135</v>
      </c>
      <c r="G300" s="319">
        <v>0</v>
      </c>
      <c r="H300" s="319">
        <v>126798</v>
      </c>
      <c r="I300" s="319">
        <v>0</v>
      </c>
      <c r="J300" s="319">
        <v>29</v>
      </c>
      <c r="K300" s="319">
        <v>27</v>
      </c>
      <c r="L300" s="319">
        <v>28</v>
      </c>
      <c r="M300" s="319">
        <v>0</v>
      </c>
      <c r="N300" s="319">
        <v>0</v>
      </c>
      <c r="O300" s="319">
        <v>28</v>
      </c>
      <c r="P300" s="319">
        <v>0</v>
      </c>
      <c r="Q300" s="319">
        <v>0</v>
      </c>
    </row>
    <row r="301" spans="2:17" x14ac:dyDescent="0.25">
      <c r="B301" s="402"/>
      <c r="C301" s="403"/>
      <c r="D301" s="288">
        <f>D296+D297+D298+D299+D300</f>
        <v>0</v>
      </c>
      <c r="E301" s="288">
        <f t="shared" ref="E301" si="128">E296+E297+E298+E299+E300</f>
        <v>0</v>
      </c>
      <c r="F301" s="288">
        <f>SUM(F296:F300)</f>
        <v>335</v>
      </c>
      <c r="G301" s="288">
        <f>SUM(G296:G300)</f>
        <v>1705158.0120000001</v>
      </c>
      <c r="H301" s="288">
        <f t="shared" ref="H301" si="129">H296+H297+H298+H299+H300</f>
        <v>127023.85</v>
      </c>
      <c r="I301" s="288">
        <f>SUM(I296:I300)</f>
        <v>236</v>
      </c>
      <c r="J301" s="288">
        <f t="shared" ref="J301:K301" si="130">J296+J297+J298+J299+J300</f>
        <v>212</v>
      </c>
      <c r="K301" s="288">
        <f t="shared" si="130"/>
        <v>90</v>
      </c>
      <c r="L301" s="288">
        <f>SUM(L296:L300)</f>
        <v>102</v>
      </c>
      <c r="M301" s="288">
        <f t="shared" ref="M301:N301" si="131">M296+M297+M298+M299+M300</f>
        <v>46</v>
      </c>
      <c r="N301" s="288">
        <f t="shared" si="131"/>
        <v>40</v>
      </c>
      <c r="O301" s="288">
        <f>O296+O297+O298+O299+O300</f>
        <v>142</v>
      </c>
      <c r="P301" s="288">
        <f t="shared" ref="P301:Q301" si="132">P296+P297+P298+P299+P300</f>
        <v>90</v>
      </c>
      <c r="Q301" s="288">
        <f t="shared" si="132"/>
        <v>10</v>
      </c>
    </row>
    <row r="304" spans="2:17" ht="18.75" x14ac:dyDescent="0.3">
      <c r="B304" s="451" t="s">
        <v>406</v>
      </c>
      <c r="C304" s="451"/>
      <c r="D304" s="451"/>
      <c r="E304" s="451"/>
      <c r="F304" s="451"/>
      <c r="G304" s="451"/>
      <c r="H304" s="451"/>
      <c r="I304" s="451"/>
      <c r="J304" s="451"/>
      <c r="K304" s="451"/>
      <c r="L304" s="451"/>
      <c r="M304" s="451"/>
      <c r="N304" s="282"/>
      <c r="O304" s="282"/>
      <c r="P304" s="282"/>
      <c r="Q304" s="282"/>
    </row>
    <row r="305" spans="2:17" x14ac:dyDescent="0.25">
      <c r="B305" s="282"/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</row>
    <row r="306" spans="2:17" x14ac:dyDescent="0.25">
      <c r="B306" s="406" t="s">
        <v>5</v>
      </c>
      <c r="C306" s="406" t="s">
        <v>12</v>
      </c>
      <c r="D306" s="406" t="s">
        <v>6</v>
      </c>
      <c r="E306" s="406" t="s">
        <v>17</v>
      </c>
      <c r="F306" s="406" t="s">
        <v>15</v>
      </c>
      <c r="G306" s="406" t="s">
        <v>100</v>
      </c>
      <c r="H306" s="406" t="s">
        <v>14</v>
      </c>
      <c r="I306" s="406" t="s">
        <v>13</v>
      </c>
      <c r="J306" s="406" t="s">
        <v>8</v>
      </c>
      <c r="K306" s="398" t="s">
        <v>113</v>
      </c>
      <c r="L306" s="409"/>
      <c r="M306" s="409"/>
      <c r="N306" s="409"/>
      <c r="O306" s="399"/>
      <c r="P306" s="394" t="s">
        <v>16</v>
      </c>
      <c r="Q306" s="395"/>
    </row>
    <row r="307" spans="2:17" ht="30" x14ac:dyDescent="0.25">
      <c r="B307" s="407"/>
      <c r="C307" s="407"/>
      <c r="D307" s="407"/>
      <c r="E307" s="407"/>
      <c r="F307" s="407"/>
      <c r="G307" s="407"/>
      <c r="H307" s="407"/>
      <c r="I307" s="407"/>
      <c r="J307" s="407"/>
      <c r="K307" s="398" t="s">
        <v>1</v>
      </c>
      <c r="L307" s="399"/>
      <c r="M307" s="398" t="s">
        <v>2</v>
      </c>
      <c r="N307" s="399"/>
      <c r="O307" s="283" t="s">
        <v>10</v>
      </c>
      <c r="P307" s="396"/>
      <c r="Q307" s="397"/>
    </row>
    <row r="308" spans="2:17" x14ac:dyDescent="0.25">
      <c r="B308" s="408"/>
      <c r="C308" s="408"/>
      <c r="D308" s="408"/>
      <c r="E308" s="408"/>
      <c r="F308" s="408"/>
      <c r="G308" s="408"/>
      <c r="H308" s="408"/>
      <c r="I308" s="408"/>
      <c r="J308" s="408"/>
      <c r="K308" s="283" t="s">
        <v>4</v>
      </c>
      <c r="L308" s="283" t="s">
        <v>3</v>
      </c>
      <c r="M308" s="283" t="s">
        <v>4</v>
      </c>
      <c r="N308" s="283" t="s">
        <v>3</v>
      </c>
      <c r="O308" s="283" t="s">
        <v>3</v>
      </c>
      <c r="P308" s="284" t="s">
        <v>1</v>
      </c>
      <c r="Q308" s="284" t="s">
        <v>2</v>
      </c>
    </row>
    <row r="309" spans="2:17" x14ac:dyDescent="0.25">
      <c r="B309" s="316" t="s">
        <v>0</v>
      </c>
      <c r="C309" s="400">
        <v>42971</v>
      </c>
      <c r="D309" s="316">
        <v>0</v>
      </c>
      <c r="E309" s="316">
        <v>0</v>
      </c>
      <c r="F309" s="307">
        <v>93</v>
      </c>
      <c r="G309" s="308">
        <v>2346540</v>
      </c>
      <c r="H309" s="308">
        <v>234364</v>
      </c>
      <c r="I309" s="307">
        <v>101</v>
      </c>
      <c r="J309" s="307">
        <v>69</v>
      </c>
      <c r="K309" s="307">
        <v>39</v>
      </c>
      <c r="L309" s="307">
        <v>48</v>
      </c>
      <c r="M309" s="307">
        <v>41</v>
      </c>
      <c r="N309" s="307">
        <v>35</v>
      </c>
      <c r="O309" s="307">
        <v>83</v>
      </c>
      <c r="P309" s="309">
        <v>115</v>
      </c>
      <c r="Q309" s="309">
        <v>10</v>
      </c>
    </row>
    <row r="310" spans="2:17" x14ac:dyDescent="0.25">
      <c r="B310" s="285" t="s">
        <v>24</v>
      </c>
      <c r="C310" s="401"/>
      <c r="D310" s="299">
        <v>0</v>
      </c>
      <c r="E310" s="299">
        <v>0</v>
      </c>
      <c r="F310" s="310">
        <v>33</v>
      </c>
      <c r="G310" s="311">
        <v>540240</v>
      </c>
      <c r="H310" s="311">
        <v>128175</v>
      </c>
      <c r="I310" s="310">
        <v>60</v>
      </c>
      <c r="J310" s="310">
        <v>67</v>
      </c>
      <c r="K310" s="310">
        <v>19</v>
      </c>
      <c r="L310" s="310">
        <v>20</v>
      </c>
      <c r="M310" s="310">
        <v>3</v>
      </c>
      <c r="N310" s="310">
        <v>4</v>
      </c>
      <c r="O310" s="307">
        <v>24</v>
      </c>
      <c r="P310" s="299">
        <v>14</v>
      </c>
      <c r="Q310" s="289">
        <v>0</v>
      </c>
    </row>
    <row r="311" spans="2:17" x14ac:dyDescent="0.25">
      <c r="B311" s="285" t="s">
        <v>25</v>
      </c>
      <c r="C311" s="401"/>
      <c r="D311" s="299">
        <v>0</v>
      </c>
      <c r="E311" s="299">
        <v>0</v>
      </c>
      <c r="F311" s="310">
        <v>27</v>
      </c>
      <c r="G311" s="310">
        <v>413867</v>
      </c>
      <c r="H311" s="310">
        <v>2900</v>
      </c>
      <c r="I311" s="310">
        <v>45</v>
      </c>
      <c r="J311" s="310">
        <v>24</v>
      </c>
      <c r="K311" s="310">
        <v>11</v>
      </c>
      <c r="L311" s="299">
        <v>0</v>
      </c>
      <c r="M311" s="316">
        <v>0</v>
      </c>
      <c r="N311" s="303">
        <v>0</v>
      </c>
      <c r="O311" s="303">
        <v>0</v>
      </c>
      <c r="P311" s="303">
        <v>5</v>
      </c>
      <c r="Q311" s="303">
        <v>0</v>
      </c>
    </row>
    <row r="312" spans="2:17" x14ac:dyDescent="0.25">
      <c r="B312" s="316" t="s">
        <v>161</v>
      </c>
      <c r="C312" s="401"/>
      <c r="D312" s="295">
        <v>0</v>
      </c>
      <c r="E312" s="295">
        <v>0</v>
      </c>
      <c r="F312" s="295">
        <v>0</v>
      </c>
      <c r="G312" s="295">
        <v>0</v>
      </c>
      <c r="H312" s="295">
        <v>0</v>
      </c>
      <c r="I312" s="295">
        <v>0</v>
      </c>
      <c r="J312" s="295">
        <v>0</v>
      </c>
      <c r="K312" s="295">
        <v>0</v>
      </c>
      <c r="L312" s="295">
        <v>0</v>
      </c>
      <c r="M312" s="295">
        <v>0</v>
      </c>
      <c r="N312" s="295">
        <v>0</v>
      </c>
      <c r="O312" s="307">
        <f t="shared" ref="O312" si="133">N312+L312</f>
        <v>0</v>
      </c>
      <c r="P312" s="295">
        <v>0</v>
      </c>
      <c r="Q312" s="295">
        <v>0</v>
      </c>
    </row>
    <row r="313" spans="2:17" x14ac:dyDescent="0.25">
      <c r="B313" s="285" t="s">
        <v>85</v>
      </c>
      <c r="C313" s="436"/>
      <c r="D313" s="319">
        <v>0</v>
      </c>
      <c r="E313" s="319">
        <v>0</v>
      </c>
      <c r="F313" s="319">
        <v>99</v>
      </c>
      <c r="G313" s="319">
        <v>0</v>
      </c>
      <c r="H313" s="319">
        <v>136157.5</v>
      </c>
      <c r="I313" s="319">
        <v>0</v>
      </c>
      <c r="J313" s="319">
        <v>37</v>
      </c>
      <c r="K313" s="319">
        <v>28</v>
      </c>
      <c r="L313" s="319">
        <v>30</v>
      </c>
      <c r="M313" s="319">
        <v>0</v>
      </c>
      <c r="N313" s="319">
        <v>0</v>
      </c>
      <c r="O313" s="319">
        <v>30</v>
      </c>
      <c r="P313" s="319">
        <v>147</v>
      </c>
      <c r="Q313" s="319">
        <v>0</v>
      </c>
    </row>
    <row r="314" spans="2:17" x14ac:dyDescent="0.25">
      <c r="B314" s="402"/>
      <c r="C314" s="403"/>
      <c r="D314" s="288">
        <f>D309+D310+D311+D312+D313</f>
        <v>0</v>
      </c>
      <c r="E314" s="288">
        <f t="shared" ref="E314" si="134">E309+E310+E311+E312+E313</f>
        <v>0</v>
      </c>
      <c r="F314" s="288">
        <f>SUM(F309:F313)</f>
        <v>252</v>
      </c>
      <c r="G314" s="288">
        <f>SUM(G309:G313)</f>
        <v>3300647</v>
      </c>
      <c r="H314" s="288">
        <f t="shared" ref="H314" si="135">H309+H310+H311+H312+H313</f>
        <v>501596.5</v>
      </c>
      <c r="I314" s="288">
        <f>SUM(I309:I313)</f>
        <v>206</v>
      </c>
      <c r="J314" s="288">
        <f t="shared" ref="J314:K314" si="136">J309+J310+J311+J312+J313</f>
        <v>197</v>
      </c>
      <c r="K314" s="288">
        <f t="shared" si="136"/>
        <v>97</v>
      </c>
      <c r="L314" s="288">
        <f>SUM(L309:L313)</f>
        <v>98</v>
      </c>
      <c r="M314" s="288">
        <f t="shared" ref="M314:N314" si="137">M309+M310+M311+M312+M313</f>
        <v>44</v>
      </c>
      <c r="N314" s="288">
        <f t="shared" si="137"/>
        <v>39</v>
      </c>
      <c r="O314" s="288">
        <f>O309+O310+O311+O312+O313</f>
        <v>137</v>
      </c>
      <c r="P314" s="288">
        <f t="shared" ref="P314:Q314" si="138">P309+P310+P311+P312+P313</f>
        <v>281</v>
      </c>
      <c r="Q314" s="288">
        <f t="shared" si="138"/>
        <v>10</v>
      </c>
    </row>
    <row r="317" spans="2:17" ht="18.75" x14ac:dyDescent="0.3">
      <c r="B317" s="451" t="s">
        <v>407</v>
      </c>
      <c r="C317" s="451"/>
      <c r="D317" s="451"/>
      <c r="E317" s="451"/>
      <c r="F317" s="451"/>
      <c r="G317" s="451"/>
      <c r="H317" s="451"/>
      <c r="I317" s="451"/>
      <c r="J317" s="451"/>
      <c r="K317" s="451"/>
      <c r="L317" s="451"/>
      <c r="M317" s="451"/>
      <c r="N317" s="282"/>
      <c r="O317" s="282"/>
      <c r="P317" s="282"/>
      <c r="Q317" s="282"/>
    </row>
    <row r="318" spans="2:17" x14ac:dyDescent="0.25">
      <c r="B318" s="282"/>
      <c r="C318" s="282"/>
      <c r="D318" s="282"/>
      <c r="E318" s="282"/>
      <c r="F318" s="282"/>
      <c r="G318" s="282"/>
      <c r="H318" s="282"/>
      <c r="I318" s="282"/>
      <c r="J318" s="282"/>
      <c r="K318" s="282"/>
      <c r="L318" s="282"/>
      <c r="M318" s="282"/>
      <c r="N318" s="282"/>
      <c r="O318" s="282"/>
      <c r="P318" s="282"/>
      <c r="Q318" s="282"/>
    </row>
    <row r="319" spans="2:17" x14ac:dyDescent="0.25">
      <c r="B319" s="406" t="s">
        <v>5</v>
      </c>
      <c r="C319" s="406" t="s">
        <v>12</v>
      </c>
      <c r="D319" s="406" t="s">
        <v>6</v>
      </c>
      <c r="E319" s="406" t="s">
        <v>17</v>
      </c>
      <c r="F319" s="406" t="s">
        <v>15</v>
      </c>
      <c r="G319" s="406" t="s">
        <v>100</v>
      </c>
      <c r="H319" s="406" t="s">
        <v>14</v>
      </c>
      <c r="I319" s="406" t="s">
        <v>13</v>
      </c>
      <c r="J319" s="406" t="s">
        <v>8</v>
      </c>
      <c r="K319" s="398" t="s">
        <v>113</v>
      </c>
      <c r="L319" s="409"/>
      <c r="M319" s="409"/>
      <c r="N319" s="409"/>
      <c r="O319" s="399"/>
      <c r="P319" s="394" t="s">
        <v>16</v>
      </c>
      <c r="Q319" s="395"/>
    </row>
    <row r="320" spans="2:17" ht="30" x14ac:dyDescent="0.25">
      <c r="B320" s="407"/>
      <c r="C320" s="407"/>
      <c r="D320" s="407"/>
      <c r="E320" s="407"/>
      <c r="F320" s="407"/>
      <c r="G320" s="407"/>
      <c r="H320" s="407"/>
      <c r="I320" s="407"/>
      <c r="J320" s="407"/>
      <c r="K320" s="398" t="s">
        <v>1</v>
      </c>
      <c r="L320" s="399"/>
      <c r="M320" s="398" t="s">
        <v>2</v>
      </c>
      <c r="N320" s="399"/>
      <c r="O320" s="283" t="s">
        <v>10</v>
      </c>
      <c r="P320" s="396"/>
      <c r="Q320" s="397"/>
    </row>
    <row r="321" spans="2:17" x14ac:dyDescent="0.25">
      <c r="B321" s="408"/>
      <c r="C321" s="408"/>
      <c r="D321" s="408"/>
      <c r="E321" s="408"/>
      <c r="F321" s="408"/>
      <c r="G321" s="408"/>
      <c r="H321" s="408"/>
      <c r="I321" s="408"/>
      <c r="J321" s="408"/>
      <c r="K321" s="283" t="s">
        <v>4</v>
      </c>
      <c r="L321" s="283" t="s">
        <v>3</v>
      </c>
      <c r="M321" s="283" t="s">
        <v>4</v>
      </c>
      <c r="N321" s="283" t="s">
        <v>3</v>
      </c>
      <c r="O321" s="283" t="s">
        <v>3</v>
      </c>
      <c r="P321" s="284" t="s">
        <v>1</v>
      </c>
      <c r="Q321" s="284" t="s">
        <v>2</v>
      </c>
    </row>
    <row r="322" spans="2:17" x14ac:dyDescent="0.25">
      <c r="B322" s="316" t="s">
        <v>0</v>
      </c>
      <c r="C322" s="400">
        <v>42972</v>
      </c>
      <c r="D322" s="316"/>
      <c r="E322" s="316"/>
      <c r="F322" s="307">
        <v>111</v>
      </c>
      <c r="G322" s="308">
        <v>1944721</v>
      </c>
      <c r="H322" s="308">
        <v>54756.800000000003</v>
      </c>
      <c r="I322" s="307">
        <v>99</v>
      </c>
      <c r="J322" s="307">
        <v>55</v>
      </c>
      <c r="K322" s="307">
        <v>33</v>
      </c>
      <c r="L322" s="307">
        <v>49</v>
      </c>
      <c r="M322" s="307">
        <v>27</v>
      </c>
      <c r="N322" s="307">
        <v>21</v>
      </c>
      <c r="O322" s="307">
        <v>70</v>
      </c>
      <c r="P322" s="309">
        <v>68</v>
      </c>
      <c r="Q322" s="309">
        <v>7</v>
      </c>
    </row>
    <row r="323" spans="2:17" x14ac:dyDescent="0.25">
      <c r="B323" s="285" t="s">
        <v>24</v>
      </c>
      <c r="C323" s="401"/>
      <c r="D323" s="299">
        <v>0</v>
      </c>
      <c r="E323" s="299">
        <v>0</v>
      </c>
      <c r="F323" s="310">
        <v>24</v>
      </c>
      <c r="G323" s="311">
        <v>369380</v>
      </c>
      <c r="H323" s="311">
        <v>64420</v>
      </c>
      <c r="I323" s="310">
        <v>70</v>
      </c>
      <c r="J323" s="310">
        <v>25</v>
      </c>
      <c r="K323" s="310">
        <v>20</v>
      </c>
      <c r="L323" s="310">
        <v>20</v>
      </c>
      <c r="M323" s="310">
        <v>4</v>
      </c>
      <c r="N323" s="310">
        <v>0</v>
      </c>
      <c r="O323" s="307">
        <v>20</v>
      </c>
      <c r="P323" s="299">
        <v>14</v>
      </c>
      <c r="Q323" s="289">
        <v>0</v>
      </c>
    </row>
    <row r="324" spans="2:17" x14ac:dyDescent="0.25">
      <c r="B324" s="285" t="s">
        <v>25</v>
      </c>
      <c r="C324" s="401"/>
      <c r="D324" s="299">
        <v>0</v>
      </c>
      <c r="E324" s="299">
        <v>0</v>
      </c>
      <c r="F324" s="310">
        <v>0</v>
      </c>
      <c r="G324" s="310">
        <v>0</v>
      </c>
      <c r="H324" s="310">
        <v>0</v>
      </c>
      <c r="I324" s="310">
        <v>0</v>
      </c>
      <c r="J324" s="310">
        <v>0</v>
      </c>
      <c r="K324" s="310">
        <v>0</v>
      </c>
      <c r="L324" s="299">
        <v>0</v>
      </c>
      <c r="M324" s="316">
        <v>0</v>
      </c>
      <c r="N324" s="303">
        <v>0</v>
      </c>
      <c r="O324" s="303">
        <v>0</v>
      </c>
      <c r="P324" s="303">
        <v>0</v>
      </c>
      <c r="Q324" s="303">
        <v>0</v>
      </c>
    </row>
    <row r="325" spans="2:17" x14ac:dyDescent="0.25">
      <c r="B325" s="316" t="s">
        <v>161</v>
      </c>
      <c r="C325" s="401"/>
      <c r="D325" s="295">
        <v>0</v>
      </c>
      <c r="E325" s="295">
        <v>0</v>
      </c>
      <c r="F325" s="295">
        <v>0</v>
      </c>
      <c r="G325" s="295">
        <v>0</v>
      </c>
      <c r="H325" s="295">
        <v>0</v>
      </c>
      <c r="I325" s="295">
        <v>0</v>
      </c>
      <c r="J325" s="295">
        <v>0</v>
      </c>
      <c r="K325" s="295">
        <v>0</v>
      </c>
      <c r="L325" s="295">
        <v>0</v>
      </c>
      <c r="M325" s="295">
        <v>0</v>
      </c>
      <c r="N325" s="295">
        <v>0</v>
      </c>
      <c r="O325" s="307">
        <v>0</v>
      </c>
      <c r="P325" s="295">
        <v>0</v>
      </c>
      <c r="Q325" s="295">
        <v>0</v>
      </c>
    </row>
    <row r="326" spans="2:17" x14ac:dyDescent="0.25">
      <c r="B326" s="285" t="s">
        <v>85</v>
      </c>
      <c r="C326" s="436"/>
      <c r="D326" s="319">
        <v>0</v>
      </c>
      <c r="E326" s="319">
        <v>0</v>
      </c>
      <c r="F326" s="319">
        <v>0</v>
      </c>
      <c r="G326" s="319">
        <v>0</v>
      </c>
      <c r="H326" s="319">
        <v>0</v>
      </c>
      <c r="I326" s="319">
        <v>0</v>
      </c>
      <c r="J326" s="319">
        <v>0</v>
      </c>
      <c r="K326" s="319">
        <v>0</v>
      </c>
      <c r="L326" s="319">
        <v>0</v>
      </c>
      <c r="M326" s="319">
        <v>0</v>
      </c>
      <c r="N326" s="319">
        <v>0</v>
      </c>
      <c r="O326" s="319">
        <v>0</v>
      </c>
      <c r="P326" s="319">
        <v>0</v>
      </c>
      <c r="Q326" s="319">
        <v>0</v>
      </c>
    </row>
    <row r="327" spans="2:17" x14ac:dyDescent="0.25">
      <c r="B327" s="402"/>
      <c r="C327" s="403"/>
      <c r="D327" s="288">
        <f>D322+D323+D324+D325+D326</f>
        <v>0</v>
      </c>
      <c r="E327" s="288">
        <f t="shared" ref="E327" si="139">E322+E323+E324+E325+E326</f>
        <v>0</v>
      </c>
      <c r="F327" s="288">
        <f>SUM(F322:F326)</f>
        <v>135</v>
      </c>
      <c r="G327" s="288">
        <f>SUM(G322:G326)</f>
        <v>2314101</v>
      </c>
      <c r="H327" s="288">
        <f t="shared" ref="H327" si="140">H322+H323+H324+H325+H326</f>
        <v>119176.8</v>
      </c>
      <c r="I327" s="288">
        <f>SUM(I322:I326)</f>
        <v>169</v>
      </c>
      <c r="J327" s="288">
        <f t="shared" ref="J327:K327" si="141">J322+J323+J324+J325+J326</f>
        <v>80</v>
      </c>
      <c r="K327" s="288">
        <f t="shared" si="141"/>
        <v>53</v>
      </c>
      <c r="L327" s="288">
        <f>SUM(L322:L326)</f>
        <v>69</v>
      </c>
      <c r="M327" s="288">
        <f t="shared" ref="M327:N327" si="142">M322+M323+M324+M325+M326</f>
        <v>31</v>
      </c>
      <c r="N327" s="288">
        <f t="shared" si="142"/>
        <v>21</v>
      </c>
      <c r="O327" s="288">
        <f>O322+O323+O324+O325+O326</f>
        <v>90</v>
      </c>
      <c r="P327" s="288">
        <f t="shared" ref="P327:Q327" si="143">P322+P323+P324+P325+P326</f>
        <v>82</v>
      </c>
      <c r="Q327" s="288">
        <f t="shared" si="143"/>
        <v>7</v>
      </c>
    </row>
    <row r="330" spans="2:17" ht="18.75" x14ac:dyDescent="0.3">
      <c r="B330" s="451" t="s">
        <v>408</v>
      </c>
      <c r="C330" s="451"/>
      <c r="D330" s="451"/>
      <c r="E330" s="451"/>
      <c r="F330" s="451"/>
      <c r="G330" s="451"/>
      <c r="H330" s="451"/>
      <c r="I330" s="451"/>
      <c r="J330" s="451"/>
      <c r="K330" s="451"/>
      <c r="L330" s="451"/>
      <c r="M330" s="451"/>
      <c r="N330" s="282"/>
      <c r="O330" s="282"/>
      <c r="P330" s="282"/>
      <c r="Q330" s="282"/>
    </row>
    <row r="331" spans="2:17" x14ac:dyDescent="0.25">
      <c r="B331" s="282"/>
      <c r="C331" s="282"/>
      <c r="D331" s="282"/>
      <c r="E331" s="282"/>
      <c r="F331" s="282"/>
      <c r="G331" s="282"/>
      <c r="H331" s="282"/>
      <c r="I331" s="282"/>
      <c r="J331" s="282"/>
      <c r="K331" s="282"/>
      <c r="L331" s="282"/>
      <c r="M331" s="282"/>
      <c r="N331" s="282"/>
      <c r="O331" s="282"/>
      <c r="P331" s="282"/>
      <c r="Q331" s="282"/>
    </row>
    <row r="332" spans="2:17" x14ac:dyDescent="0.25">
      <c r="B332" s="406" t="s">
        <v>5</v>
      </c>
      <c r="C332" s="406" t="s">
        <v>12</v>
      </c>
      <c r="D332" s="406" t="s">
        <v>6</v>
      </c>
      <c r="E332" s="406" t="s">
        <v>17</v>
      </c>
      <c r="F332" s="406" t="s">
        <v>15</v>
      </c>
      <c r="G332" s="406" t="s">
        <v>100</v>
      </c>
      <c r="H332" s="406" t="s">
        <v>14</v>
      </c>
      <c r="I332" s="406" t="s">
        <v>13</v>
      </c>
      <c r="J332" s="406" t="s">
        <v>8</v>
      </c>
      <c r="K332" s="398" t="s">
        <v>113</v>
      </c>
      <c r="L332" s="409"/>
      <c r="M332" s="409"/>
      <c r="N332" s="409"/>
      <c r="O332" s="399"/>
      <c r="P332" s="394" t="s">
        <v>16</v>
      </c>
      <c r="Q332" s="395"/>
    </row>
    <row r="333" spans="2:17" ht="30" x14ac:dyDescent="0.25">
      <c r="B333" s="407"/>
      <c r="C333" s="407"/>
      <c r="D333" s="407"/>
      <c r="E333" s="407"/>
      <c r="F333" s="407"/>
      <c r="G333" s="407"/>
      <c r="H333" s="407"/>
      <c r="I333" s="407"/>
      <c r="J333" s="407"/>
      <c r="K333" s="398" t="s">
        <v>1</v>
      </c>
      <c r="L333" s="399"/>
      <c r="M333" s="398" t="s">
        <v>2</v>
      </c>
      <c r="N333" s="399"/>
      <c r="O333" s="283" t="s">
        <v>10</v>
      </c>
      <c r="P333" s="396"/>
      <c r="Q333" s="397"/>
    </row>
    <row r="334" spans="2:17" x14ac:dyDescent="0.25">
      <c r="B334" s="408"/>
      <c r="C334" s="408"/>
      <c r="D334" s="408"/>
      <c r="E334" s="408"/>
      <c r="F334" s="408"/>
      <c r="G334" s="408"/>
      <c r="H334" s="408"/>
      <c r="I334" s="408"/>
      <c r="J334" s="408"/>
      <c r="K334" s="283" t="s">
        <v>4</v>
      </c>
      <c r="L334" s="283" t="s">
        <v>3</v>
      </c>
      <c r="M334" s="283" t="s">
        <v>4</v>
      </c>
      <c r="N334" s="283" t="s">
        <v>3</v>
      </c>
      <c r="O334" s="283" t="s">
        <v>3</v>
      </c>
      <c r="P334" s="284" t="s">
        <v>1</v>
      </c>
      <c r="Q334" s="284" t="s">
        <v>2</v>
      </c>
    </row>
    <row r="335" spans="2:17" x14ac:dyDescent="0.25">
      <c r="B335" s="316" t="s">
        <v>0</v>
      </c>
      <c r="C335" s="400">
        <v>42973</v>
      </c>
      <c r="D335" s="316">
        <v>0</v>
      </c>
      <c r="E335" s="316">
        <v>0</v>
      </c>
      <c r="F335" s="307">
        <v>154</v>
      </c>
      <c r="G335" s="308">
        <v>3355908</v>
      </c>
      <c r="H335" s="308">
        <v>17056</v>
      </c>
      <c r="I335" s="307">
        <v>120</v>
      </c>
      <c r="J335" s="307">
        <v>41</v>
      </c>
      <c r="K335" s="307">
        <v>25</v>
      </c>
      <c r="L335" s="307">
        <v>53</v>
      </c>
      <c r="M335" s="307">
        <v>21</v>
      </c>
      <c r="N335" s="307">
        <v>26</v>
      </c>
      <c r="O335" s="307">
        <v>78</v>
      </c>
      <c r="P335" s="309">
        <v>45</v>
      </c>
      <c r="Q335" s="309">
        <v>7</v>
      </c>
    </row>
    <row r="336" spans="2:17" x14ac:dyDescent="0.25">
      <c r="B336" s="285" t="s">
        <v>24</v>
      </c>
      <c r="C336" s="401"/>
      <c r="D336" s="299">
        <v>0</v>
      </c>
      <c r="E336" s="299">
        <v>0</v>
      </c>
      <c r="F336" s="310">
        <v>0</v>
      </c>
      <c r="G336" s="311">
        <v>1574060</v>
      </c>
      <c r="H336" s="311">
        <v>15070</v>
      </c>
      <c r="I336" s="310">
        <v>70</v>
      </c>
      <c r="J336" s="310">
        <v>65</v>
      </c>
      <c r="K336" s="310">
        <v>20</v>
      </c>
      <c r="L336" s="310">
        <v>14</v>
      </c>
      <c r="M336" s="310">
        <v>4</v>
      </c>
      <c r="N336" s="310">
        <v>2</v>
      </c>
      <c r="O336" s="307">
        <v>16</v>
      </c>
      <c r="P336" s="299">
        <v>2</v>
      </c>
      <c r="Q336" s="289">
        <v>0</v>
      </c>
    </row>
    <row r="337" spans="2:17" x14ac:dyDescent="0.25">
      <c r="B337" s="285" t="s">
        <v>25</v>
      </c>
      <c r="C337" s="401"/>
      <c r="D337" s="299">
        <v>0</v>
      </c>
      <c r="E337" s="299">
        <v>0</v>
      </c>
      <c r="F337" s="310">
        <v>18</v>
      </c>
      <c r="G337" s="310">
        <v>174164</v>
      </c>
      <c r="H337" s="310">
        <v>0</v>
      </c>
      <c r="I337" s="310">
        <v>0</v>
      </c>
      <c r="J337" s="310">
        <v>2</v>
      </c>
      <c r="K337" s="310">
        <v>4</v>
      </c>
      <c r="L337" s="299">
        <v>4</v>
      </c>
      <c r="M337" s="316">
        <v>1</v>
      </c>
      <c r="N337" s="303">
        <v>1</v>
      </c>
      <c r="O337" s="303">
        <v>5</v>
      </c>
      <c r="P337" s="303">
        <v>3</v>
      </c>
      <c r="Q337" s="303">
        <v>1</v>
      </c>
    </row>
    <row r="338" spans="2:17" x14ac:dyDescent="0.25">
      <c r="B338" s="316" t="s">
        <v>161</v>
      </c>
      <c r="C338" s="401"/>
      <c r="D338" s="295">
        <v>0</v>
      </c>
      <c r="E338" s="295">
        <v>0</v>
      </c>
      <c r="F338" s="295">
        <v>0</v>
      </c>
      <c r="G338" s="295">
        <v>0</v>
      </c>
      <c r="H338" s="295">
        <v>0</v>
      </c>
      <c r="I338" s="295">
        <v>0</v>
      </c>
      <c r="J338" s="295">
        <v>0</v>
      </c>
      <c r="K338" s="295">
        <v>0</v>
      </c>
      <c r="L338" s="295">
        <v>0</v>
      </c>
      <c r="M338" s="295">
        <v>0</v>
      </c>
      <c r="N338" s="295">
        <v>0</v>
      </c>
      <c r="O338" s="307">
        <v>0</v>
      </c>
      <c r="P338" s="295">
        <v>0</v>
      </c>
      <c r="Q338" s="295">
        <v>0</v>
      </c>
    </row>
    <row r="339" spans="2:17" x14ac:dyDescent="0.25">
      <c r="B339" s="285" t="s">
        <v>85</v>
      </c>
      <c r="C339" s="436"/>
      <c r="D339" s="295">
        <v>0</v>
      </c>
      <c r="E339" s="295">
        <v>0</v>
      </c>
      <c r="F339" s="295">
        <v>0</v>
      </c>
      <c r="G339" s="295">
        <v>0</v>
      </c>
      <c r="H339" s="295">
        <v>0</v>
      </c>
      <c r="I339" s="295">
        <v>0</v>
      </c>
      <c r="J339" s="295">
        <v>0</v>
      </c>
      <c r="K339" s="295">
        <v>0</v>
      </c>
      <c r="L339" s="295">
        <v>0</v>
      </c>
      <c r="M339" s="295">
        <v>0</v>
      </c>
      <c r="N339" s="295">
        <v>0</v>
      </c>
      <c r="O339" s="307">
        <v>0</v>
      </c>
      <c r="P339" s="295">
        <v>0</v>
      </c>
      <c r="Q339" s="295">
        <v>0</v>
      </c>
    </row>
    <row r="340" spans="2:17" x14ac:dyDescent="0.25">
      <c r="B340" s="402"/>
      <c r="C340" s="403"/>
      <c r="D340" s="288">
        <f>D335+D336+D337+D338+D339</f>
        <v>0</v>
      </c>
      <c r="E340" s="288">
        <f t="shared" ref="E340" si="144">E335+E336+E337+E338+E339</f>
        <v>0</v>
      </c>
      <c r="F340" s="288">
        <f>SUM(F335:F339)</f>
        <v>172</v>
      </c>
      <c r="G340" s="288">
        <f>SUM(G335:G339)</f>
        <v>5104132</v>
      </c>
      <c r="H340" s="288">
        <f t="shared" ref="H340" si="145">H335+H336+H337+H338+H339</f>
        <v>32126</v>
      </c>
      <c r="I340" s="288">
        <f>SUM(I335:I339)</f>
        <v>190</v>
      </c>
      <c r="J340" s="288">
        <f t="shared" ref="J340:K340" si="146">J335+J336+J337+J338+J339</f>
        <v>108</v>
      </c>
      <c r="K340" s="288">
        <f t="shared" si="146"/>
        <v>49</v>
      </c>
      <c r="L340" s="288">
        <f>SUM(L335:L339)</f>
        <v>71</v>
      </c>
      <c r="M340" s="288">
        <f t="shared" ref="M340:N340" si="147">M335+M336+M337+M338+M339</f>
        <v>26</v>
      </c>
      <c r="N340" s="288">
        <f t="shared" si="147"/>
        <v>29</v>
      </c>
      <c r="O340" s="288">
        <f>O335+O336+O337+O338+O339</f>
        <v>99</v>
      </c>
      <c r="P340" s="288">
        <f t="shared" ref="P340:Q340" si="148">P335+P336+P337+P338+P339</f>
        <v>50</v>
      </c>
      <c r="Q340" s="288">
        <f t="shared" si="148"/>
        <v>8</v>
      </c>
    </row>
    <row r="343" spans="2:17" ht="18.75" x14ac:dyDescent="0.3">
      <c r="B343" s="451" t="s">
        <v>409</v>
      </c>
      <c r="C343" s="451"/>
      <c r="D343" s="451"/>
      <c r="E343" s="451"/>
      <c r="F343" s="451"/>
      <c r="G343" s="451"/>
      <c r="H343" s="451"/>
      <c r="I343" s="451"/>
      <c r="J343" s="451"/>
      <c r="K343" s="451"/>
      <c r="L343" s="451"/>
      <c r="M343" s="451"/>
      <c r="N343" s="282"/>
      <c r="O343" s="282"/>
      <c r="P343" s="282"/>
      <c r="Q343" s="282"/>
    </row>
    <row r="344" spans="2:17" x14ac:dyDescent="0.25">
      <c r="B344" s="282"/>
      <c r="C344" s="282"/>
      <c r="D344" s="282"/>
      <c r="E344" s="282"/>
      <c r="F344" s="282"/>
      <c r="G344" s="282"/>
      <c r="H344" s="282"/>
      <c r="I344" s="282"/>
      <c r="J344" s="282"/>
      <c r="K344" s="282"/>
      <c r="L344" s="282"/>
      <c r="M344" s="282"/>
      <c r="N344" s="282"/>
      <c r="O344" s="282"/>
      <c r="P344" s="282"/>
      <c r="Q344" s="282"/>
    </row>
    <row r="345" spans="2:17" x14ac:dyDescent="0.25">
      <c r="B345" s="406" t="s">
        <v>5</v>
      </c>
      <c r="C345" s="406" t="s">
        <v>12</v>
      </c>
      <c r="D345" s="406" t="s">
        <v>6</v>
      </c>
      <c r="E345" s="406" t="s">
        <v>17</v>
      </c>
      <c r="F345" s="406" t="s">
        <v>15</v>
      </c>
      <c r="G345" s="406" t="s">
        <v>100</v>
      </c>
      <c r="H345" s="406" t="s">
        <v>14</v>
      </c>
      <c r="I345" s="406" t="s">
        <v>13</v>
      </c>
      <c r="J345" s="406" t="s">
        <v>8</v>
      </c>
      <c r="K345" s="398" t="s">
        <v>113</v>
      </c>
      <c r="L345" s="409"/>
      <c r="M345" s="409"/>
      <c r="N345" s="409"/>
      <c r="O345" s="399"/>
      <c r="P345" s="394" t="s">
        <v>16</v>
      </c>
      <c r="Q345" s="395"/>
    </row>
    <row r="346" spans="2:17" ht="30" x14ac:dyDescent="0.25">
      <c r="B346" s="407"/>
      <c r="C346" s="407"/>
      <c r="D346" s="407"/>
      <c r="E346" s="407"/>
      <c r="F346" s="407"/>
      <c r="G346" s="407"/>
      <c r="H346" s="407"/>
      <c r="I346" s="407"/>
      <c r="J346" s="407"/>
      <c r="K346" s="398" t="s">
        <v>1</v>
      </c>
      <c r="L346" s="399"/>
      <c r="M346" s="398" t="s">
        <v>2</v>
      </c>
      <c r="N346" s="399"/>
      <c r="O346" s="283" t="s">
        <v>10</v>
      </c>
      <c r="P346" s="396"/>
      <c r="Q346" s="397"/>
    </row>
    <row r="347" spans="2:17" x14ac:dyDescent="0.25">
      <c r="B347" s="408"/>
      <c r="C347" s="408"/>
      <c r="D347" s="408"/>
      <c r="E347" s="408"/>
      <c r="F347" s="408"/>
      <c r="G347" s="408"/>
      <c r="H347" s="408"/>
      <c r="I347" s="408"/>
      <c r="J347" s="408"/>
      <c r="K347" s="283" t="s">
        <v>4</v>
      </c>
      <c r="L347" s="283" t="s">
        <v>3</v>
      </c>
      <c r="M347" s="283" t="s">
        <v>4</v>
      </c>
      <c r="N347" s="283" t="s">
        <v>3</v>
      </c>
      <c r="O347" s="283" t="s">
        <v>3</v>
      </c>
      <c r="P347" s="284" t="s">
        <v>1</v>
      </c>
      <c r="Q347" s="284" t="s">
        <v>2</v>
      </c>
    </row>
    <row r="348" spans="2:17" x14ac:dyDescent="0.25">
      <c r="B348" s="316" t="s">
        <v>0</v>
      </c>
      <c r="C348" s="400">
        <v>42974</v>
      </c>
      <c r="D348" s="316">
        <v>0</v>
      </c>
      <c r="E348" s="316">
        <v>0</v>
      </c>
      <c r="F348" s="307">
        <v>132</v>
      </c>
      <c r="G348" s="308">
        <v>982578</v>
      </c>
      <c r="H348" s="308">
        <v>63120</v>
      </c>
      <c r="I348" s="307">
        <v>140</v>
      </c>
      <c r="J348" s="307">
        <v>79</v>
      </c>
      <c r="K348" s="307">
        <v>17</v>
      </c>
      <c r="L348" s="307">
        <v>21</v>
      </c>
      <c r="M348" s="307">
        <v>38</v>
      </c>
      <c r="N348" s="307">
        <v>33</v>
      </c>
      <c r="O348" s="307">
        <v>54</v>
      </c>
      <c r="P348" s="309">
        <v>24</v>
      </c>
      <c r="Q348" s="309">
        <v>9</v>
      </c>
    </row>
    <row r="349" spans="2:17" x14ac:dyDescent="0.25">
      <c r="B349" s="285" t="s">
        <v>24</v>
      </c>
      <c r="C349" s="401"/>
      <c r="D349" s="299">
        <v>0</v>
      </c>
      <c r="E349" s="299">
        <v>0</v>
      </c>
      <c r="F349" s="310">
        <v>129</v>
      </c>
      <c r="G349" s="311">
        <v>0</v>
      </c>
      <c r="H349" s="311">
        <v>129803.1</v>
      </c>
      <c r="I349" s="310">
        <v>0</v>
      </c>
      <c r="J349" s="310">
        <v>44</v>
      </c>
      <c r="K349" s="310">
        <v>30</v>
      </c>
      <c r="L349" s="310">
        <v>31</v>
      </c>
      <c r="M349" s="310">
        <v>0</v>
      </c>
      <c r="N349" s="310">
        <v>0</v>
      </c>
      <c r="O349" s="307">
        <v>31</v>
      </c>
      <c r="P349" s="299">
        <v>146</v>
      </c>
      <c r="Q349" s="289">
        <v>0</v>
      </c>
    </row>
    <row r="350" spans="2:17" x14ac:dyDescent="0.25">
      <c r="B350" s="285" t="s">
        <v>25</v>
      </c>
      <c r="C350" s="401"/>
      <c r="D350" s="299">
        <v>0</v>
      </c>
      <c r="E350" s="299">
        <v>0</v>
      </c>
      <c r="F350" s="310">
        <v>0</v>
      </c>
      <c r="G350" s="310">
        <v>212553</v>
      </c>
      <c r="H350" s="310">
        <v>0</v>
      </c>
      <c r="I350" s="310">
        <v>0</v>
      </c>
      <c r="J350" s="310">
        <v>0</v>
      </c>
      <c r="K350" s="310">
        <v>1</v>
      </c>
      <c r="L350" s="299">
        <v>1</v>
      </c>
      <c r="M350" s="316">
        <v>1</v>
      </c>
      <c r="N350" s="303">
        <v>0</v>
      </c>
      <c r="O350" s="303">
        <v>1</v>
      </c>
      <c r="P350" s="303">
        <v>1</v>
      </c>
      <c r="Q350" s="303">
        <v>1</v>
      </c>
    </row>
    <row r="351" spans="2:17" x14ac:dyDescent="0.25">
      <c r="B351" s="316" t="s">
        <v>161</v>
      </c>
      <c r="C351" s="401"/>
      <c r="D351" s="295">
        <v>0</v>
      </c>
      <c r="E351" s="295">
        <v>0</v>
      </c>
      <c r="F351" s="295">
        <v>0</v>
      </c>
      <c r="G351" s="295">
        <v>0</v>
      </c>
      <c r="H351" s="295">
        <v>0</v>
      </c>
      <c r="I351" s="295">
        <v>0</v>
      </c>
      <c r="J351" s="295">
        <v>0</v>
      </c>
      <c r="K351" s="295">
        <v>0</v>
      </c>
      <c r="L351" s="295">
        <v>0</v>
      </c>
      <c r="M351" s="295">
        <v>0</v>
      </c>
      <c r="N351" s="295">
        <v>0</v>
      </c>
      <c r="O351" s="307">
        <v>0</v>
      </c>
      <c r="P351" s="295">
        <v>0</v>
      </c>
      <c r="Q351" s="295">
        <v>0</v>
      </c>
    </row>
    <row r="352" spans="2:17" x14ac:dyDescent="0.25">
      <c r="B352" s="285" t="s">
        <v>85</v>
      </c>
      <c r="C352" s="436"/>
      <c r="D352" s="319">
        <v>0</v>
      </c>
      <c r="E352" s="319">
        <v>0</v>
      </c>
      <c r="F352" s="319">
        <v>0</v>
      </c>
      <c r="G352" s="319">
        <v>0</v>
      </c>
      <c r="H352" s="319">
        <v>0</v>
      </c>
      <c r="I352" s="319">
        <v>0</v>
      </c>
      <c r="J352" s="319">
        <v>0</v>
      </c>
      <c r="K352" s="319">
        <v>0</v>
      </c>
      <c r="L352" s="319">
        <v>0</v>
      </c>
      <c r="M352" s="319">
        <v>0</v>
      </c>
      <c r="N352" s="319">
        <v>0</v>
      </c>
      <c r="O352" s="319">
        <v>0</v>
      </c>
      <c r="P352" s="319">
        <v>0</v>
      </c>
      <c r="Q352" s="319">
        <v>0</v>
      </c>
    </row>
    <row r="353" spans="2:17" x14ac:dyDescent="0.25">
      <c r="B353" s="402"/>
      <c r="C353" s="403"/>
      <c r="D353" s="288">
        <f>D348+D349+D350+D351+D352</f>
        <v>0</v>
      </c>
      <c r="E353" s="288">
        <f t="shared" ref="E353" si="149">E348+E349+E350+E351+E352</f>
        <v>0</v>
      </c>
      <c r="F353" s="288">
        <f>SUM(F348:F352)</f>
        <v>261</v>
      </c>
      <c r="G353" s="288">
        <f>SUM(G348:G352)</f>
        <v>1195131</v>
      </c>
      <c r="H353" s="288">
        <f t="shared" ref="H353" si="150">H348+H349+H350+H351+H352</f>
        <v>192923.1</v>
      </c>
      <c r="I353" s="288">
        <f>SUM(I348:I352)</f>
        <v>140</v>
      </c>
      <c r="J353" s="288">
        <f t="shared" ref="J353:K353" si="151">J348+J349+J350+J351+J352</f>
        <v>123</v>
      </c>
      <c r="K353" s="288">
        <f t="shared" si="151"/>
        <v>48</v>
      </c>
      <c r="L353" s="288">
        <f>SUM(L348:L352)</f>
        <v>53</v>
      </c>
      <c r="M353" s="288">
        <f t="shared" ref="M353:N353" si="152">M348+M349+M350+M351+M352</f>
        <v>39</v>
      </c>
      <c r="N353" s="288">
        <f t="shared" si="152"/>
        <v>33</v>
      </c>
      <c r="O353" s="288">
        <f>O348+O349+O350+O351+O352</f>
        <v>86</v>
      </c>
      <c r="P353" s="288">
        <f t="shared" ref="P353:Q353" si="153">P348+P349+P350+P351+P352</f>
        <v>171</v>
      </c>
      <c r="Q353" s="288">
        <f t="shared" si="153"/>
        <v>10</v>
      </c>
    </row>
    <row r="356" spans="2:17" ht="18.75" x14ac:dyDescent="0.3">
      <c r="B356" s="451" t="s">
        <v>410</v>
      </c>
      <c r="C356" s="451"/>
      <c r="D356" s="451"/>
      <c r="E356" s="451"/>
      <c r="F356" s="451"/>
      <c r="G356" s="451"/>
      <c r="H356" s="451"/>
      <c r="I356" s="451"/>
      <c r="J356" s="451"/>
      <c r="K356" s="451"/>
      <c r="L356" s="451"/>
      <c r="M356" s="451"/>
      <c r="N356" s="282"/>
      <c r="O356" s="282"/>
      <c r="P356" s="282"/>
      <c r="Q356" s="282"/>
    </row>
    <row r="357" spans="2:17" x14ac:dyDescent="0.25">
      <c r="B357" s="282"/>
      <c r="C357" s="282"/>
      <c r="D357" s="282"/>
      <c r="E357" s="282"/>
      <c r="F357" s="282"/>
      <c r="G357" s="282"/>
      <c r="H357" s="282"/>
      <c r="I357" s="282"/>
      <c r="J357" s="282"/>
      <c r="K357" s="282"/>
      <c r="L357" s="282"/>
      <c r="M357" s="282"/>
      <c r="N357" s="282"/>
      <c r="O357" s="282"/>
      <c r="P357" s="282"/>
      <c r="Q357" s="282"/>
    </row>
    <row r="358" spans="2:17" x14ac:dyDescent="0.25">
      <c r="B358" s="406" t="s">
        <v>5</v>
      </c>
      <c r="C358" s="406" t="s">
        <v>12</v>
      </c>
      <c r="D358" s="406" t="s">
        <v>6</v>
      </c>
      <c r="E358" s="406" t="s">
        <v>17</v>
      </c>
      <c r="F358" s="406" t="s">
        <v>15</v>
      </c>
      <c r="G358" s="406" t="s">
        <v>100</v>
      </c>
      <c r="H358" s="406" t="s">
        <v>14</v>
      </c>
      <c r="I358" s="406" t="s">
        <v>13</v>
      </c>
      <c r="J358" s="406" t="s">
        <v>8</v>
      </c>
      <c r="K358" s="398" t="s">
        <v>113</v>
      </c>
      <c r="L358" s="409"/>
      <c r="M358" s="409"/>
      <c r="N358" s="409"/>
      <c r="O358" s="399"/>
      <c r="P358" s="394" t="s">
        <v>16</v>
      </c>
      <c r="Q358" s="395"/>
    </row>
    <row r="359" spans="2:17" ht="30" x14ac:dyDescent="0.25">
      <c r="B359" s="407"/>
      <c r="C359" s="407"/>
      <c r="D359" s="407"/>
      <c r="E359" s="407"/>
      <c r="F359" s="407"/>
      <c r="G359" s="407"/>
      <c r="H359" s="407"/>
      <c r="I359" s="407"/>
      <c r="J359" s="407"/>
      <c r="K359" s="398" t="s">
        <v>1</v>
      </c>
      <c r="L359" s="399"/>
      <c r="M359" s="398" t="s">
        <v>2</v>
      </c>
      <c r="N359" s="399"/>
      <c r="O359" s="283" t="s">
        <v>10</v>
      </c>
      <c r="P359" s="396"/>
      <c r="Q359" s="397"/>
    </row>
    <row r="360" spans="2:17" x14ac:dyDescent="0.25">
      <c r="B360" s="408"/>
      <c r="C360" s="408"/>
      <c r="D360" s="408"/>
      <c r="E360" s="408"/>
      <c r="F360" s="408"/>
      <c r="G360" s="408"/>
      <c r="H360" s="408"/>
      <c r="I360" s="408"/>
      <c r="J360" s="408"/>
      <c r="K360" s="283" t="s">
        <v>4</v>
      </c>
      <c r="L360" s="283" t="s">
        <v>3</v>
      </c>
      <c r="M360" s="283" t="s">
        <v>4</v>
      </c>
      <c r="N360" s="283" t="s">
        <v>3</v>
      </c>
      <c r="O360" s="283" t="s">
        <v>3</v>
      </c>
      <c r="P360" s="284" t="s">
        <v>1</v>
      </c>
      <c r="Q360" s="284" t="s">
        <v>2</v>
      </c>
    </row>
    <row r="361" spans="2:17" x14ac:dyDescent="0.25">
      <c r="B361" s="316" t="s">
        <v>0</v>
      </c>
      <c r="C361" s="400">
        <v>42975</v>
      </c>
      <c r="D361" s="316">
        <v>0</v>
      </c>
      <c r="E361" s="316">
        <v>0</v>
      </c>
      <c r="F361" s="307">
        <v>108</v>
      </c>
      <c r="G361" s="308">
        <v>3668012</v>
      </c>
      <c r="H361" s="308">
        <v>179251</v>
      </c>
      <c r="I361" s="307">
        <v>98</v>
      </c>
      <c r="J361" s="307">
        <v>77</v>
      </c>
      <c r="K361" s="307">
        <v>31</v>
      </c>
      <c r="L361" s="307">
        <v>27</v>
      </c>
      <c r="M361" s="307">
        <v>35</v>
      </c>
      <c r="N361" s="307">
        <v>29</v>
      </c>
      <c r="O361" s="307">
        <v>56</v>
      </c>
      <c r="P361" s="309">
        <v>67</v>
      </c>
      <c r="Q361" s="309">
        <v>7</v>
      </c>
    </row>
    <row r="362" spans="2:17" x14ac:dyDescent="0.25">
      <c r="B362" s="285" t="s">
        <v>24</v>
      </c>
      <c r="C362" s="401"/>
      <c r="D362" s="299">
        <v>0</v>
      </c>
      <c r="E362" s="299">
        <v>0</v>
      </c>
      <c r="F362" s="310">
        <v>22</v>
      </c>
      <c r="G362" s="311">
        <v>1432760</v>
      </c>
      <c r="H362" s="311">
        <v>183780</v>
      </c>
      <c r="I362" s="310">
        <v>50</v>
      </c>
      <c r="J362" s="310">
        <v>112</v>
      </c>
      <c r="K362" s="310">
        <v>21</v>
      </c>
      <c r="L362" s="310">
        <v>15</v>
      </c>
      <c r="M362" s="310">
        <v>4</v>
      </c>
      <c r="N362" s="310">
        <v>5</v>
      </c>
      <c r="O362" s="307">
        <v>20</v>
      </c>
      <c r="P362" s="299">
        <v>12</v>
      </c>
      <c r="Q362" s="289">
        <v>0</v>
      </c>
    </row>
    <row r="363" spans="2:17" x14ac:dyDescent="0.25">
      <c r="B363" s="285" t="s">
        <v>25</v>
      </c>
      <c r="C363" s="401"/>
      <c r="D363" s="299">
        <v>0</v>
      </c>
      <c r="E363" s="299">
        <v>0</v>
      </c>
      <c r="F363" s="310">
        <v>24</v>
      </c>
      <c r="G363" s="310">
        <v>406352</v>
      </c>
      <c r="H363" s="310">
        <v>2940</v>
      </c>
      <c r="I363" s="310">
        <v>36</v>
      </c>
      <c r="J363" s="310">
        <v>21</v>
      </c>
      <c r="K363" s="310">
        <v>11</v>
      </c>
      <c r="L363" s="299">
        <v>11</v>
      </c>
      <c r="M363" s="316">
        <v>0</v>
      </c>
      <c r="N363" s="303">
        <v>0</v>
      </c>
      <c r="O363" s="303">
        <v>11</v>
      </c>
      <c r="P363" s="303">
        <v>6</v>
      </c>
      <c r="Q363" s="303">
        <v>0</v>
      </c>
    </row>
    <row r="364" spans="2:17" x14ac:dyDescent="0.25">
      <c r="B364" s="316" t="s">
        <v>161</v>
      </c>
      <c r="C364" s="401"/>
      <c r="D364" s="295">
        <v>0</v>
      </c>
      <c r="E364" s="295">
        <v>0</v>
      </c>
      <c r="F364" s="295">
        <v>0</v>
      </c>
      <c r="G364" s="295">
        <v>0</v>
      </c>
      <c r="H364" s="295">
        <v>0</v>
      </c>
      <c r="I364" s="295">
        <v>0</v>
      </c>
      <c r="J364" s="295">
        <v>0</v>
      </c>
      <c r="K364" s="295">
        <v>0</v>
      </c>
      <c r="L364" s="295">
        <v>0</v>
      </c>
      <c r="M364" s="295">
        <v>0</v>
      </c>
      <c r="N364" s="295">
        <v>0</v>
      </c>
      <c r="O364" s="307">
        <v>0</v>
      </c>
      <c r="P364" s="295">
        <v>0</v>
      </c>
      <c r="Q364" s="295">
        <v>0</v>
      </c>
    </row>
    <row r="365" spans="2:17" x14ac:dyDescent="0.25">
      <c r="B365" s="285" t="s">
        <v>85</v>
      </c>
      <c r="C365" s="436"/>
      <c r="D365" s="319">
        <v>0</v>
      </c>
      <c r="E365" s="319">
        <v>0</v>
      </c>
      <c r="F365" s="319">
        <v>93</v>
      </c>
      <c r="G365" s="319">
        <v>0</v>
      </c>
      <c r="H365" s="319">
        <v>135944</v>
      </c>
      <c r="I365" s="319">
        <v>0</v>
      </c>
      <c r="J365" s="319">
        <v>42</v>
      </c>
      <c r="K365" s="319">
        <v>31</v>
      </c>
      <c r="L365" s="319">
        <v>34</v>
      </c>
      <c r="M365" s="319">
        <v>0</v>
      </c>
      <c r="N365" s="319">
        <v>0</v>
      </c>
      <c r="O365" s="319">
        <v>34</v>
      </c>
      <c r="P365" s="319">
        <v>144</v>
      </c>
      <c r="Q365" s="319">
        <v>0</v>
      </c>
    </row>
    <row r="366" spans="2:17" x14ac:dyDescent="0.25">
      <c r="B366" s="402"/>
      <c r="C366" s="403"/>
      <c r="D366" s="288">
        <f>D361+D362+D363+D364+D365</f>
        <v>0</v>
      </c>
      <c r="E366" s="288">
        <f t="shared" ref="E366" si="154">E361+E362+E363+E364+E365</f>
        <v>0</v>
      </c>
      <c r="F366" s="288">
        <f>SUM(F361:F365)</f>
        <v>247</v>
      </c>
      <c r="G366" s="288">
        <f>SUM(G361:G365)</f>
        <v>5507124</v>
      </c>
      <c r="H366" s="288">
        <f t="shared" ref="H366" si="155">H361+H362+H363+H364+H365</f>
        <v>501915</v>
      </c>
      <c r="I366" s="288">
        <f>SUM(I361:I365)</f>
        <v>184</v>
      </c>
      <c r="J366" s="288">
        <f t="shared" ref="J366:K366" si="156">J361+J362+J363+J364+J365</f>
        <v>252</v>
      </c>
      <c r="K366" s="288">
        <f t="shared" si="156"/>
        <v>94</v>
      </c>
      <c r="L366" s="288">
        <f>SUM(L361:L365)</f>
        <v>87</v>
      </c>
      <c r="M366" s="288">
        <f t="shared" ref="M366:N366" si="157">M361+M362+M363+M364+M365</f>
        <v>39</v>
      </c>
      <c r="N366" s="288">
        <f t="shared" si="157"/>
        <v>34</v>
      </c>
      <c r="O366" s="288">
        <f>O361+O362+O363+O364+O365</f>
        <v>121</v>
      </c>
      <c r="P366" s="288">
        <f t="shared" ref="P366:Q366" si="158">P361+P362+P363+P364+P365</f>
        <v>229</v>
      </c>
      <c r="Q366" s="288">
        <f t="shared" si="158"/>
        <v>7</v>
      </c>
    </row>
    <row r="369" spans="2:17" ht="18.75" x14ac:dyDescent="0.3">
      <c r="B369" s="451" t="s">
        <v>411</v>
      </c>
      <c r="C369" s="451"/>
      <c r="D369" s="451"/>
      <c r="E369" s="451"/>
      <c r="F369" s="451"/>
      <c r="G369" s="451"/>
      <c r="H369" s="451"/>
      <c r="I369" s="451"/>
      <c r="J369" s="451"/>
      <c r="K369" s="451"/>
      <c r="L369" s="451"/>
      <c r="M369" s="451"/>
      <c r="N369" s="282"/>
      <c r="O369" s="282"/>
      <c r="P369" s="282"/>
      <c r="Q369" s="282"/>
    </row>
    <row r="370" spans="2:17" x14ac:dyDescent="0.25">
      <c r="B370" s="282"/>
      <c r="C370" s="282"/>
      <c r="D370" s="282"/>
      <c r="E370" s="282"/>
      <c r="F370" s="282"/>
      <c r="G370" s="282"/>
      <c r="H370" s="282"/>
      <c r="I370" s="282"/>
      <c r="J370" s="282"/>
      <c r="K370" s="282"/>
      <c r="L370" s="282"/>
      <c r="M370" s="282"/>
      <c r="N370" s="282"/>
      <c r="O370" s="282"/>
      <c r="P370" s="282"/>
      <c r="Q370" s="282"/>
    </row>
    <row r="371" spans="2:17" x14ac:dyDescent="0.25">
      <c r="B371" s="406" t="s">
        <v>5</v>
      </c>
      <c r="C371" s="406" t="s">
        <v>12</v>
      </c>
      <c r="D371" s="406" t="s">
        <v>6</v>
      </c>
      <c r="E371" s="406" t="s">
        <v>17</v>
      </c>
      <c r="F371" s="406" t="s">
        <v>15</v>
      </c>
      <c r="G371" s="406" t="s">
        <v>100</v>
      </c>
      <c r="H371" s="406" t="s">
        <v>14</v>
      </c>
      <c r="I371" s="406" t="s">
        <v>13</v>
      </c>
      <c r="J371" s="406" t="s">
        <v>8</v>
      </c>
      <c r="K371" s="398" t="s">
        <v>113</v>
      </c>
      <c r="L371" s="409"/>
      <c r="M371" s="409"/>
      <c r="N371" s="409"/>
      <c r="O371" s="399"/>
      <c r="P371" s="394" t="s">
        <v>16</v>
      </c>
      <c r="Q371" s="395"/>
    </row>
    <row r="372" spans="2:17" ht="30" x14ac:dyDescent="0.25">
      <c r="B372" s="407"/>
      <c r="C372" s="407"/>
      <c r="D372" s="407"/>
      <c r="E372" s="407"/>
      <c r="F372" s="407"/>
      <c r="G372" s="407"/>
      <c r="H372" s="407"/>
      <c r="I372" s="407"/>
      <c r="J372" s="407"/>
      <c r="K372" s="398" t="s">
        <v>1</v>
      </c>
      <c r="L372" s="399"/>
      <c r="M372" s="398" t="s">
        <v>2</v>
      </c>
      <c r="N372" s="399"/>
      <c r="O372" s="283" t="s">
        <v>10</v>
      </c>
      <c r="P372" s="396"/>
      <c r="Q372" s="397"/>
    </row>
    <row r="373" spans="2:17" x14ac:dyDescent="0.25">
      <c r="B373" s="408"/>
      <c r="C373" s="408"/>
      <c r="D373" s="408"/>
      <c r="E373" s="408"/>
      <c r="F373" s="408"/>
      <c r="G373" s="408"/>
      <c r="H373" s="408"/>
      <c r="I373" s="408"/>
      <c r="J373" s="408"/>
      <c r="K373" s="283" t="s">
        <v>4</v>
      </c>
      <c r="L373" s="283" t="s">
        <v>3</v>
      </c>
      <c r="M373" s="283" t="s">
        <v>4</v>
      </c>
      <c r="N373" s="283" t="s">
        <v>3</v>
      </c>
      <c r="O373" s="283" t="s">
        <v>3</v>
      </c>
      <c r="P373" s="284" t="s">
        <v>1</v>
      </c>
      <c r="Q373" s="284" t="s">
        <v>2</v>
      </c>
    </row>
    <row r="374" spans="2:17" x14ac:dyDescent="0.25">
      <c r="B374" s="316" t="s">
        <v>0</v>
      </c>
      <c r="C374" s="400">
        <v>42976</v>
      </c>
      <c r="D374" s="316">
        <v>0</v>
      </c>
      <c r="E374" s="316">
        <v>0</v>
      </c>
      <c r="F374" s="307">
        <v>108</v>
      </c>
      <c r="G374" s="308">
        <v>3889447</v>
      </c>
      <c r="H374" s="308">
        <v>151476</v>
      </c>
      <c r="I374" s="307">
        <v>119</v>
      </c>
      <c r="J374" s="307">
        <v>73</v>
      </c>
      <c r="K374" s="307">
        <v>32</v>
      </c>
      <c r="L374" s="307">
        <v>26</v>
      </c>
      <c r="M374" s="307">
        <v>33</v>
      </c>
      <c r="N374" s="307">
        <v>35</v>
      </c>
      <c r="O374" s="307">
        <v>61</v>
      </c>
      <c r="P374" s="309">
        <v>72</v>
      </c>
      <c r="Q374" s="309">
        <v>9</v>
      </c>
    </row>
    <row r="375" spans="2:17" x14ac:dyDescent="0.25">
      <c r="B375" s="285" t="s">
        <v>24</v>
      </c>
      <c r="C375" s="401"/>
      <c r="D375" s="299">
        <v>0</v>
      </c>
      <c r="E375" s="299">
        <v>0</v>
      </c>
      <c r="F375" s="310">
        <v>32</v>
      </c>
      <c r="G375" s="311">
        <v>755910</v>
      </c>
      <c r="H375" s="311">
        <v>141385</v>
      </c>
      <c r="I375" s="310">
        <v>70</v>
      </c>
      <c r="J375" s="310">
        <v>81</v>
      </c>
      <c r="K375" s="310">
        <v>16</v>
      </c>
      <c r="L375" s="310">
        <v>11</v>
      </c>
      <c r="M375" s="310">
        <v>5</v>
      </c>
      <c r="N375" s="310">
        <v>5</v>
      </c>
      <c r="O375" s="307">
        <v>16</v>
      </c>
      <c r="P375" s="299">
        <v>12</v>
      </c>
      <c r="Q375" s="289">
        <v>0</v>
      </c>
    </row>
    <row r="376" spans="2:17" x14ac:dyDescent="0.25">
      <c r="B376" s="285" t="s">
        <v>25</v>
      </c>
      <c r="C376" s="401"/>
      <c r="D376" s="299">
        <v>0</v>
      </c>
      <c r="E376" s="299">
        <v>0</v>
      </c>
      <c r="F376" s="310">
        <v>27</v>
      </c>
      <c r="G376" s="310">
        <v>404768</v>
      </c>
      <c r="H376" s="310">
        <v>3882</v>
      </c>
      <c r="I376" s="310">
        <v>44</v>
      </c>
      <c r="J376" s="310">
        <v>21</v>
      </c>
      <c r="K376" s="310">
        <v>10</v>
      </c>
      <c r="L376" s="299">
        <v>10</v>
      </c>
      <c r="M376" s="316">
        <v>0</v>
      </c>
      <c r="N376" s="303">
        <v>0</v>
      </c>
      <c r="O376" s="303">
        <v>10</v>
      </c>
      <c r="P376" s="303">
        <v>6</v>
      </c>
      <c r="Q376" s="303">
        <v>0</v>
      </c>
    </row>
    <row r="377" spans="2:17" x14ac:dyDescent="0.25">
      <c r="B377" s="316" t="s">
        <v>161</v>
      </c>
      <c r="C377" s="401"/>
      <c r="D377" s="295">
        <v>0</v>
      </c>
      <c r="E377" s="295">
        <v>0</v>
      </c>
      <c r="F377" s="295">
        <v>0</v>
      </c>
      <c r="G377" s="295">
        <v>0</v>
      </c>
      <c r="H377" s="295">
        <v>0</v>
      </c>
      <c r="I377" s="295">
        <v>0</v>
      </c>
      <c r="J377" s="295">
        <v>0</v>
      </c>
      <c r="K377" s="295">
        <v>0</v>
      </c>
      <c r="L377" s="295">
        <v>0</v>
      </c>
      <c r="M377" s="295">
        <v>0</v>
      </c>
      <c r="N377" s="295">
        <v>0</v>
      </c>
      <c r="O377" s="307">
        <v>0</v>
      </c>
      <c r="P377" s="295">
        <v>0</v>
      </c>
      <c r="Q377" s="295">
        <v>0</v>
      </c>
    </row>
    <row r="378" spans="2:17" x14ac:dyDescent="0.25">
      <c r="B378" s="285" t="s">
        <v>85</v>
      </c>
      <c r="C378" s="436"/>
      <c r="D378" s="319">
        <v>0</v>
      </c>
      <c r="E378" s="319">
        <v>0</v>
      </c>
      <c r="F378" s="319">
        <v>48</v>
      </c>
      <c r="G378" s="319">
        <v>0</v>
      </c>
      <c r="H378" s="319">
        <v>128297.4</v>
      </c>
      <c r="I378" s="319">
        <v>0</v>
      </c>
      <c r="J378" s="319">
        <v>46</v>
      </c>
      <c r="K378" s="319">
        <v>34</v>
      </c>
      <c r="L378" s="319">
        <v>31</v>
      </c>
      <c r="M378" s="319">
        <v>0</v>
      </c>
      <c r="N378" s="319">
        <v>0</v>
      </c>
      <c r="O378" s="319">
        <v>31</v>
      </c>
      <c r="P378" s="319">
        <v>143</v>
      </c>
      <c r="Q378" s="319">
        <v>0</v>
      </c>
    </row>
    <row r="379" spans="2:17" x14ac:dyDescent="0.25">
      <c r="B379" s="402"/>
      <c r="C379" s="403"/>
      <c r="D379" s="288">
        <f>D374+D375+D376+D377+D378</f>
        <v>0</v>
      </c>
      <c r="E379" s="288">
        <f t="shared" ref="E379" si="159">E374+E375+E376+E377+E378</f>
        <v>0</v>
      </c>
      <c r="F379" s="288">
        <f>SUM(F374:F378)</f>
        <v>215</v>
      </c>
      <c r="G379" s="288">
        <f>SUM(G374:G378)</f>
        <v>5050125</v>
      </c>
      <c r="H379" s="288">
        <f t="shared" ref="H379" si="160">H374+H375+H376+H377+H378</f>
        <v>425040.4</v>
      </c>
      <c r="I379" s="288">
        <f>SUM(I374:I378)</f>
        <v>233</v>
      </c>
      <c r="J379" s="288">
        <f t="shared" ref="J379:K379" si="161">J374+J375+J376+J377+J378</f>
        <v>221</v>
      </c>
      <c r="K379" s="288">
        <f t="shared" si="161"/>
        <v>92</v>
      </c>
      <c r="L379" s="288">
        <f>SUM(L374:L378)</f>
        <v>78</v>
      </c>
      <c r="M379" s="288">
        <f t="shared" ref="M379:N379" si="162">M374+M375+M376+M377+M378</f>
        <v>38</v>
      </c>
      <c r="N379" s="288">
        <f t="shared" si="162"/>
        <v>40</v>
      </c>
      <c r="O379" s="288">
        <f>O374+O375+O376+O377+O378</f>
        <v>118</v>
      </c>
      <c r="P379" s="288">
        <f t="shared" ref="P379:Q379" si="163">P374+P375+P376+P377+P378</f>
        <v>233</v>
      </c>
      <c r="Q379" s="288">
        <f t="shared" si="163"/>
        <v>9</v>
      </c>
    </row>
    <row r="382" spans="2:17" ht="18.75" x14ac:dyDescent="0.3">
      <c r="B382" s="451" t="s">
        <v>412</v>
      </c>
      <c r="C382" s="451"/>
      <c r="D382" s="451"/>
      <c r="E382" s="451"/>
      <c r="F382" s="451"/>
      <c r="G382" s="451"/>
      <c r="H382" s="451"/>
      <c r="I382" s="451"/>
      <c r="J382" s="451"/>
      <c r="K382" s="451"/>
      <c r="L382" s="451"/>
      <c r="M382" s="451"/>
      <c r="N382" s="282"/>
      <c r="O382" s="282"/>
      <c r="P382" s="282"/>
      <c r="Q382" s="282"/>
    </row>
    <row r="383" spans="2:17" x14ac:dyDescent="0.25">
      <c r="B383" s="282"/>
      <c r="C383" s="282"/>
      <c r="D383" s="282"/>
      <c r="E383" s="282"/>
      <c r="F383" s="282"/>
      <c r="G383" s="282"/>
      <c r="H383" s="282"/>
      <c r="I383" s="282"/>
      <c r="J383" s="282"/>
      <c r="K383" s="282"/>
      <c r="L383" s="282"/>
      <c r="M383" s="282"/>
      <c r="N383" s="282"/>
      <c r="O383" s="282"/>
      <c r="P383" s="282"/>
      <c r="Q383" s="282"/>
    </row>
    <row r="384" spans="2:17" x14ac:dyDescent="0.25">
      <c r="B384" s="406" t="s">
        <v>5</v>
      </c>
      <c r="C384" s="406" t="s">
        <v>12</v>
      </c>
      <c r="D384" s="406" t="s">
        <v>6</v>
      </c>
      <c r="E384" s="406" t="s">
        <v>17</v>
      </c>
      <c r="F384" s="406" t="s">
        <v>15</v>
      </c>
      <c r="G384" s="406" t="s">
        <v>100</v>
      </c>
      <c r="H384" s="406" t="s">
        <v>14</v>
      </c>
      <c r="I384" s="406" t="s">
        <v>13</v>
      </c>
      <c r="J384" s="406" t="s">
        <v>8</v>
      </c>
      <c r="K384" s="398" t="s">
        <v>113</v>
      </c>
      <c r="L384" s="409"/>
      <c r="M384" s="409"/>
      <c r="N384" s="409"/>
      <c r="O384" s="399"/>
      <c r="P384" s="394" t="s">
        <v>16</v>
      </c>
      <c r="Q384" s="395"/>
    </row>
    <row r="385" spans="2:17" ht="30" x14ac:dyDescent="0.25">
      <c r="B385" s="407"/>
      <c r="C385" s="407"/>
      <c r="D385" s="407"/>
      <c r="E385" s="407"/>
      <c r="F385" s="407"/>
      <c r="G385" s="407"/>
      <c r="H385" s="407"/>
      <c r="I385" s="407"/>
      <c r="J385" s="407"/>
      <c r="K385" s="398" t="s">
        <v>1</v>
      </c>
      <c r="L385" s="399"/>
      <c r="M385" s="398" t="s">
        <v>2</v>
      </c>
      <c r="N385" s="399"/>
      <c r="O385" s="283" t="s">
        <v>10</v>
      </c>
      <c r="P385" s="396"/>
      <c r="Q385" s="397"/>
    </row>
    <row r="386" spans="2:17" x14ac:dyDescent="0.25">
      <c r="B386" s="408"/>
      <c r="C386" s="408"/>
      <c r="D386" s="408"/>
      <c r="E386" s="408"/>
      <c r="F386" s="408"/>
      <c r="G386" s="408"/>
      <c r="H386" s="408"/>
      <c r="I386" s="408"/>
      <c r="J386" s="408"/>
      <c r="K386" s="283" t="s">
        <v>4</v>
      </c>
      <c r="L386" s="283" t="s">
        <v>3</v>
      </c>
      <c r="M386" s="283" t="s">
        <v>4</v>
      </c>
      <c r="N386" s="283" t="s">
        <v>3</v>
      </c>
      <c r="O386" s="283" t="s">
        <v>3</v>
      </c>
      <c r="P386" s="284" t="s">
        <v>1</v>
      </c>
      <c r="Q386" s="284" t="s">
        <v>2</v>
      </c>
    </row>
    <row r="387" spans="2:17" x14ac:dyDescent="0.25">
      <c r="B387" s="316" t="s">
        <v>0</v>
      </c>
      <c r="C387" s="400">
        <v>42977</v>
      </c>
      <c r="D387" s="316">
        <v>0</v>
      </c>
      <c r="E387" s="316">
        <v>0</v>
      </c>
      <c r="F387" s="307">
        <v>99</v>
      </c>
      <c r="G387" s="308">
        <v>4462907</v>
      </c>
      <c r="H387" s="308">
        <v>112022</v>
      </c>
      <c r="I387" s="307">
        <v>131</v>
      </c>
      <c r="J387" s="307">
        <v>83</v>
      </c>
      <c r="K387" s="307">
        <v>28</v>
      </c>
      <c r="L387" s="307">
        <v>22</v>
      </c>
      <c r="M387" s="307">
        <v>40</v>
      </c>
      <c r="N387" s="307">
        <v>40</v>
      </c>
      <c r="O387" s="307">
        <v>62</v>
      </c>
      <c r="P387" s="309">
        <v>48</v>
      </c>
      <c r="Q387" s="309">
        <v>10</v>
      </c>
    </row>
    <row r="388" spans="2:17" x14ac:dyDescent="0.25">
      <c r="B388" s="285" t="s">
        <v>24</v>
      </c>
      <c r="C388" s="401"/>
      <c r="D388" s="299">
        <v>0</v>
      </c>
      <c r="E388" s="299">
        <v>0</v>
      </c>
      <c r="F388" s="310">
        <v>39</v>
      </c>
      <c r="G388" s="311">
        <v>1042890</v>
      </c>
      <c r="H388" s="311">
        <v>113810</v>
      </c>
      <c r="I388" s="310">
        <v>80</v>
      </c>
      <c r="J388" s="310">
        <v>78</v>
      </c>
      <c r="K388" s="310">
        <v>14</v>
      </c>
      <c r="L388" s="310">
        <v>13</v>
      </c>
      <c r="M388" s="310">
        <v>3</v>
      </c>
      <c r="N388" s="310">
        <v>3</v>
      </c>
      <c r="O388" s="307">
        <v>16</v>
      </c>
      <c r="P388" s="299">
        <v>12</v>
      </c>
      <c r="Q388" s="289">
        <v>0</v>
      </c>
    </row>
    <row r="389" spans="2:17" x14ac:dyDescent="0.25">
      <c r="B389" s="285" t="s">
        <v>25</v>
      </c>
      <c r="C389" s="401"/>
      <c r="D389" s="299">
        <v>0</v>
      </c>
      <c r="E389" s="299">
        <v>0</v>
      </c>
      <c r="F389" s="310"/>
      <c r="G389" s="310"/>
      <c r="H389" s="310"/>
      <c r="I389" s="310"/>
      <c r="J389" s="310"/>
      <c r="K389" s="310"/>
      <c r="L389" s="299"/>
      <c r="M389" s="316"/>
      <c r="N389" s="303"/>
      <c r="O389" s="303"/>
      <c r="P389" s="303"/>
      <c r="Q389" s="303"/>
    </row>
    <row r="390" spans="2:17" x14ac:dyDescent="0.25">
      <c r="B390" s="316" t="s">
        <v>161</v>
      </c>
      <c r="C390" s="401"/>
      <c r="D390" s="295">
        <v>0</v>
      </c>
      <c r="E390" s="295">
        <v>0</v>
      </c>
      <c r="F390" s="295">
        <v>0</v>
      </c>
      <c r="G390" s="295">
        <v>0</v>
      </c>
      <c r="H390" s="295">
        <v>0</v>
      </c>
      <c r="I390" s="295">
        <v>0</v>
      </c>
      <c r="J390" s="295">
        <v>0</v>
      </c>
      <c r="K390" s="295">
        <v>0</v>
      </c>
      <c r="L390" s="295">
        <v>0</v>
      </c>
      <c r="M390" s="295">
        <v>0</v>
      </c>
      <c r="N390" s="295">
        <v>0</v>
      </c>
      <c r="O390" s="307">
        <v>0</v>
      </c>
      <c r="P390" s="295">
        <v>0</v>
      </c>
      <c r="Q390" s="295">
        <v>0</v>
      </c>
    </row>
    <row r="391" spans="2:17" x14ac:dyDescent="0.25">
      <c r="B391" s="285" t="s">
        <v>85</v>
      </c>
      <c r="C391" s="436"/>
      <c r="D391" s="319">
        <v>0</v>
      </c>
      <c r="E391" s="319">
        <v>0</v>
      </c>
      <c r="F391" s="319">
        <v>63</v>
      </c>
      <c r="G391" s="319">
        <v>0</v>
      </c>
      <c r="H391" s="319">
        <v>139963</v>
      </c>
      <c r="I391" s="319">
        <v>0</v>
      </c>
      <c r="J391" s="319">
        <v>38</v>
      </c>
      <c r="K391" s="319">
        <v>31</v>
      </c>
      <c r="L391" s="319">
        <v>27</v>
      </c>
      <c r="M391" s="319">
        <v>0</v>
      </c>
      <c r="N391" s="319">
        <v>0</v>
      </c>
      <c r="O391" s="319">
        <v>27</v>
      </c>
      <c r="P391" s="319">
        <v>143</v>
      </c>
      <c r="Q391" s="319">
        <v>0</v>
      </c>
    </row>
    <row r="392" spans="2:17" x14ac:dyDescent="0.25">
      <c r="B392" s="402"/>
      <c r="C392" s="403"/>
      <c r="D392" s="288">
        <f>D387+D388+D389+D390+D391</f>
        <v>0</v>
      </c>
      <c r="E392" s="288">
        <f t="shared" ref="E392" si="164">E387+E388+E389+E390+E391</f>
        <v>0</v>
      </c>
      <c r="F392" s="288">
        <f>SUM(F387:F391)</f>
        <v>201</v>
      </c>
      <c r="G392" s="288">
        <f>SUM(G387:G391)</f>
        <v>5505797</v>
      </c>
      <c r="H392" s="288">
        <f t="shared" ref="H392" si="165">H387+H388+H389+H390+H391</f>
        <v>365795</v>
      </c>
      <c r="I392" s="288">
        <f>SUM(I387:I391)</f>
        <v>211</v>
      </c>
      <c r="J392" s="288">
        <f t="shared" ref="J392:K392" si="166">J387+J388+J389+J390+J391</f>
        <v>199</v>
      </c>
      <c r="K392" s="288">
        <f t="shared" si="166"/>
        <v>73</v>
      </c>
      <c r="L392" s="288">
        <f>SUM(L387:L391)</f>
        <v>62</v>
      </c>
      <c r="M392" s="288">
        <f t="shared" ref="M392:N392" si="167">M387+M388+M389+M390+M391</f>
        <v>43</v>
      </c>
      <c r="N392" s="288">
        <f t="shared" si="167"/>
        <v>43</v>
      </c>
      <c r="O392" s="288">
        <f>O387+O388+O389+O390+O391</f>
        <v>105</v>
      </c>
      <c r="P392" s="288">
        <f t="shared" ref="P392:Q392" si="168">P387+P388+P389+P390+P391</f>
        <v>203</v>
      </c>
      <c r="Q392" s="288">
        <f t="shared" si="168"/>
        <v>10</v>
      </c>
    </row>
    <row r="395" spans="2:17" ht="18.75" x14ac:dyDescent="0.3">
      <c r="B395" s="451" t="s">
        <v>413</v>
      </c>
      <c r="C395" s="451"/>
      <c r="D395" s="451"/>
      <c r="E395" s="451"/>
      <c r="F395" s="451"/>
      <c r="G395" s="451"/>
      <c r="H395" s="451"/>
      <c r="I395" s="451"/>
      <c r="J395" s="451"/>
      <c r="K395" s="451"/>
      <c r="L395" s="451"/>
      <c r="M395" s="451"/>
      <c r="N395" s="282"/>
      <c r="O395" s="282"/>
      <c r="P395" s="282"/>
      <c r="Q395" s="282"/>
    </row>
    <row r="396" spans="2:17" x14ac:dyDescent="0.25">
      <c r="B396" s="282"/>
      <c r="C396" s="282"/>
      <c r="D396" s="282"/>
      <c r="E396" s="282"/>
      <c r="F396" s="282"/>
      <c r="G396" s="282"/>
      <c r="H396" s="282"/>
      <c r="I396" s="282"/>
      <c r="J396" s="282"/>
      <c r="K396" s="282"/>
      <c r="L396" s="282"/>
      <c r="M396" s="282"/>
      <c r="N396" s="282"/>
      <c r="O396" s="282"/>
      <c r="P396" s="282"/>
      <c r="Q396" s="282"/>
    </row>
    <row r="397" spans="2:17" x14ac:dyDescent="0.25">
      <c r="B397" s="406" t="s">
        <v>5</v>
      </c>
      <c r="C397" s="406" t="s">
        <v>12</v>
      </c>
      <c r="D397" s="406" t="s">
        <v>6</v>
      </c>
      <c r="E397" s="406" t="s">
        <v>17</v>
      </c>
      <c r="F397" s="406" t="s">
        <v>15</v>
      </c>
      <c r="G397" s="406" t="s">
        <v>100</v>
      </c>
      <c r="H397" s="406" t="s">
        <v>14</v>
      </c>
      <c r="I397" s="406" t="s">
        <v>13</v>
      </c>
      <c r="J397" s="406" t="s">
        <v>8</v>
      </c>
      <c r="K397" s="398" t="s">
        <v>113</v>
      </c>
      <c r="L397" s="409"/>
      <c r="M397" s="409"/>
      <c r="N397" s="409"/>
      <c r="O397" s="399"/>
      <c r="P397" s="394" t="s">
        <v>16</v>
      </c>
      <c r="Q397" s="395"/>
    </row>
    <row r="398" spans="2:17" ht="30" x14ac:dyDescent="0.25">
      <c r="B398" s="407"/>
      <c r="C398" s="407"/>
      <c r="D398" s="407"/>
      <c r="E398" s="407"/>
      <c r="F398" s="407"/>
      <c r="G398" s="407"/>
      <c r="H398" s="407"/>
      <c r="I398" s="407"/>
      <c r="J398" s="407"/>
      <c r="K398" s="398" t="s">
        <v>1</v>
      </c>
      <c r="L398" s="399"/>
      <c r="M398" s="398" t="s">
        <v>2</v>
      </c>
      <c r="N398" s="399"/>
      <c r="O398" s="283" t="s">
        <v>10</v>
      </c>
      <c r="P398" s="396"/>
      <c r="Q398" s="397"/>
    </row>
    <row r="399" spans="2:17" x14ac:dyDescent="0.25">
      <c r="B399" s="408"/>
      <c r="C399" s="408"/>
      <c r="D399" s="408"/>
      <c r="E399" s="408"/>
      <c r="F399" s="408"/>
      <c r="G399" s="408"/>
      <c r="H399" s="408"/>
      <c r="I399" s="408"/>
      <c r="J399" s="408"/>
      <c r="K399" s="283" t="s">
        <v>4</v>
      </c>
      <c r="L399" s="283" t="s">
        <v>3</v>
      </c>
      <c r="M399" s="283" t="s">
        <v>4</v>
      </c>
      <c r="N399" s="283" t="s">
        <v>3</v>
      </c>
      <c r="O399" s="283" t="s">
        <v>3</v>
      </c>
      <c r="P399" s="284" t="s">
        <v>1</v>
      </c>
      <c r="Q399" s="284" t="s">
        <v>2</v>
      </c>
    </row>
    <row r="400" spans="2:17" x14ac:dyDescent="0.25">
      <c r="B400" s="316" t="s">
        <v>0</v>
      </c>
      <c r="C400" s="400">
        <v>42978</v>
      </c>
      <c r="D400" s="316">
        <v>0</v>
      </c>
      <c r="E400" s="316">
        <v>0</v>
      </c>
      <c r="F400" s="307">
        <v>99</v>
      </c>
      <c r="G400" s="308">
        <v>3282780</v>
      </c>
      <c r="H400" s="308">
        <v>144123</v>
      </c>
      <c r="I400" s="307">
        <v>128</v>
      </c>
      <c r="J400" s="307">
        <v>76</v>
      </c>
      <c r="K400" s="307">
        <v>32</v>
      </c>
      <c r="L400" s="307">
        <v>30</v>
      </c>
      <c r="M400" s="307">
        <v>39</v>
      </c>
      <c r="N400" s="307">
        <v>25</v>
      </c>
      <c r="O400" s="307">
        <v>55</v>
      </c>
      <c r="P400" s="309">
        <v>82</v>
      </c>
      <c r="Q400" s="309">
        <v>10</v>
      </c>
    </row>
    <row r="401" spans="2:17" x14ac:dyDescent="0.25">
      <c r="B401" s="285" t="s">
        <v>24</v>
      </c>
      <c r="C401" s="401"/>
      <c r="D401" s="299">
        <v>0</v>
      </c>
      <c r="E401" s="299">
        <v>0</v>
      </c>
      <c r="F401" s="310">
        <v>81</v>
      </c>
      <c r="G401" s="311">
        <v>693240</v>
      </c>
      <c r="H401" s="311">
        <v>175220</v>
      </c>
      <c r="I401" s="310">
        <v>72</v>
      </c>
      <c r="J401" s="310">
        <v>97</v>
      </c>
      <c r="K401" s="310">
        <v>14</v>
      </c>
      <c r="L401" s="310">
        <v>18</v>
      </c>
      <c r="M401" s="310">
        <v>4</v>
      </c>
      <c r="N401" s="310">
        <v>4</v>
      </c>
      <c r="O401" s="307">
        <v>22</v>
      </c>
      <c r="P401" s="299">
        <v>20</v>
      </c>
      <c r="Q401" s="289">
        <v>0</v>
      </c>
    </row>
    <row r="402" spans="2:17" x14ac:dyDescent="0.25">
      <c r="B402" s="285" t="s">
        <v>25</v>
      </c>
      <c r="C402" s="401"/>
      <c r="D402" s="299">
        <v>0</v>
      </c>
      <c r="E402" s="299">
        <v>0</v>
      </c>
      <c r="F402" s="310">
        <v>18</v>
      </c>
      <c r="G402" s="310">
        <v>416829</v>
      </c>
      <c r="H402" s="310">
        <v>6996</v>
      </c>
      <c r="I402" s="310">
        <v>52</v>
      </c>
      <c r="J402" s="310">
        <v>25</v>
      </c>
      <c r="K402" s="310">
        <v>10</v>
      </c>
      <c r="L402" s="299">
        <v>10</v>
      </c>
      <c r="M402" s="316">
        <v>0</v>
      </c>
      <c r="N402" s="303">
        <v>0</v>
      </c>
      <c r="O402" s="303">
        <v>10</v>
      </c>
      <c r="P402" s="303">
        <v>6</v>
      </c>
      <c r="Q402" s="303">
        <v>0</v>
      </c>
    </row>
    <row r="403" spans="2:17" x14ac:dyDescent="0.25">
      <c r="B403" s="316" t="s">
        <v>161</v>
      </c>
      <c r="C403" s="401"/>
      <c r="D403" s="295">
        <v>0</v>
      </c>
      <c r="E403" s="295">
        <v>0</v>
      </c>
      <c r="F403" s="295">
        <v>0</v>
      </c>
      <c r="G403" s="295">
        <v>0</v>
      </c>
      <c r="H403" s="295">
        <v>0</v>
      </c>
      <c r="I403" s="295">
        <v>0</v>
      </c>
      <c r="J403" s="295">
        <v>0</v>
      </c>
      <c r="K403" s="295">
        <v>0</v>
      </c>
      <c r="L403" s="295">
        <v>0</v>
      </c>
      <c r="M403" s="295">
        <v>0</v>
      </c>
      <c r="N403" s="295">
        <v>0</v>
      </c>
      <c r="O403" s="307">
        <v>0</v>
      </c>
      <c r="P403" s="295">
        <v>0</v>
      </c>
      <c r="Q403" s="295">
        <v>0</v>
      </c>
    </row>
    <row r="404" spans="2:17" x14ac:dyDescent="0.25">
      <c r="B404" s="285" t="s">
        <v>85</v>
      </c>
      <c r="C404" s="436"/>
      <c r="D404" s="319">
        <v>0</v>
      </c>
      <c r="E404" s="319">
        <v>0</v>
      </c>
      <c r="F404" s="319">
        <v>66</v>
      </c>
      <c r="G404" s="319">
        <v>0</v>
      </c>
      <c r="H404" s="319">
        <v>124623.4</v>
      </c>
      <c r="I404" s="319">
        <v>0</v>
      </c>
      <c r="J404" s="319">
        <v>37</v>
      </c>
      <c r="K404" s="319">
        <v>27</v>
      </c>
      <c r="L404" s="319">
        <v>30</v>
      </c>
      <c r="M404" s="319">
        <v>0</v>
      </c>
      <c r="N404" s="319">
        <v>0</v>
      </c>
      <c r="O404" s="319">
        <v>30</v>
      </c>
      <c r="P404" s="319">
        <v>143</v>
      </c>
      <c r="Q404" s="319">
        <v>0</v>
      </c>
    </row>
    <row r="405" spans="2:17" x14ac:dyDescent="0.25">
      <c r="B405" s="402"/>
      <c r="C405" s="403"/>
      <c r="D405" s="288">
        <f>D400+D401+D402+D403+D404</f>
        <v>0</v>
      </c>
      <c r="E405" s="288">
        <f t="shared" ref="E405" si="169">E400+E401+E402+E403+E404</f>
        <v>0</v>
      </c>
      <c r="F405" s="288">
        <f>SUM(F400:F404)</f>
        <v>264</v>
      </c>
      <c r="G405" s="288">
        <f>SUM(G400:G404)</f>
        <v>4392849</v>
      </c>
      <c r="H405" s="288">
        <f t="shared" ref="H405" si="170">H400+H401+H402+H403+H404</f>
        <v>450962.4</v>
      </c>
      <c r="I405" s="288">
        <f>SUM(I400:I404)</f>
        <v>252</v>
      </c>
      <c r="J405" s="288">
        <f t="shared" ref="J405:K405" si="171">J400+J401+J402+J403+J404</f>
        <v>235</v>
      </c>
      <c r="K405" s="288">
        <f t="shared" si="171"/>
        <v>83</v>
      </c>
      <c r="L405" s="288">
        <f>SUM(L400:L404)</f>
        <v>88</v>
      </c>
      <c r="M405" s="288">
        <f t="shared" ref="M405:N405" si="172">M400+M401+M402+M403+M404</f>
        <v>43</v>
      </c>
      <c r="N405" s="288">
        <f t="shared" si="172"/>
        <v>29</v>
      </c>
      <c r="O405" s="288">
        <f>O400+O401+O402+O403+O404</f>
        <v>117</v>
      </c>
      <c r="P405" s="288">
        <f t="shared" ref="P405:Q405" si="173">P400+P401+P402+P403+P404</f>
        <v>251</v>
      </c>
      <c r="Q405" s="288">
        <f t="shared" si="173"/>
        <v>10</v>
      </c>
    </row>
  </sheetData>
  <mergeCells count="496">
    <mergeCell ref="P371:Q372"/>
    <mergeCell ref="K372:L372"/>
    <mergeCell ref="M372:N372"/>
    <mergeCell ref="C374:C378"/>
    <mergeCell ref="B379:C379"/>
    <mergeCell ref="B369:M369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J371:J373"/>
    <mergeCell ref="K371:O371"/>
    <mergeCell ref="P319:Q320"/>
    <mergeCell ref="K320:L320"/>
    <mergeCell ref="M320:N320"/>
    <mergeCell ref="C322:C326"/>
    <mergeCell ref="B327:C327"/>
    <mergeCell ref="B317:M317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J319:J321"/>
    <mergeCell ref="K319:O319"/>
    <mergeCell ref="P306:Q307"/>
    <mergeCell ref="K307:L307"/>
    <mergeCell ref="M307:N307"/>
    <mergeCell ref="C309:C313"/>
    <mergeCell ref="B314:C314"/>
    <mergeCell ref="B304:M304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K306:O306"/>
    <mergeCell ref="P293:Q294"/>
    <mergeCell ref="K294:L294"/>
    <mergeCell ref="M294:N294"/>
    <mergeCell ref="C296:C300"/>
    <mergeCell ref="B301:C301"/>
    <mergeCell ref="B291:M291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J293:J295"/>
    <mergeCell ref="K293:O293"/>
    <mergeCell ref="P213:Q214"/>
    <mergeCell ref="K214:L214"/>
    <mergeCell ref="M214:N214"/>
    <mergeCell ref="P226:Q227"/>
    <mergeCell ref="K227:L227"/>
    <mergeCell ref="M227:N22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C216:C220"/>
    <mergeCell ref="B221:C221"/>
    <mergeCell ref="C229:C233"/>
    <mergeCell ref="B234:C234"/>
    <mergeCell ref="B224:M224"/>
    <mergeCell ref="B226:B228"/>
    <mergeCell ref="C226:C228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B39:C39"/>
    <mergeCell ref="B31:B33"/>
    <mergeCell ref="C31:C33"/>
    <mergeCell ref="I31:I33"/>
    <mergeCell ref="J31:J33"/>
    <mergeCell ref="K31:O31"/>
    <mergeCell ref="D31:D33"/>
    <mergeCell ref="E31:E33"/>
    <mergeCell ref="F31:F33"/>
    <mergeCell ref="P5:Q6"/>
    <mergeCell ref="K6:L6"/>
    <mergeCell ref="M6:N6"/>
    <mergeCell ref="C8:C12"/>
    <mergeCell ref="B13:C13"/>
    <mergeCell ref="B16:M16"/>
    <mergeCell ref="B18:B20"/>
    <mergeCell ref="C18:C20"/>
    <mergeCell ref="P44:Q45"/>
    <mergeCell ref="K45:L45"/>
    <mergeCell ref="M45:N45"/>
    <mergeCell ref="C21:C25"/>
    <mergeCell ref="D18:D20"/>
    <mergeCell ref="E18:E20"/>
    <mergeCell ref="F18:F20"/>
    <mergeCell ref="G18:G20"/>
    <mergeCell ref="H18:H20"/>
    <mergeCell ref="I18:I20"/>
    <mergeCell ref="J18:J20"/>
    <mergeCell ref="P31:Q32"/>
    <mergeCell ref="K32:L32"/>
    <mergeCell ref="M32:N32"/>
    <mergeCell ref="G31:G33"/>
    <mergeCell ref="H31:H33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K18:O18"/>
    <mergeCell ref="P18:Q19"/>
    <mergeCell ref="K19:L19"/>
    <mergeCell ref="M19:N19"/>
    <mergeCell ref="P96:Q97"/>
    <mergeCell ref="K97:L97"/>
    <mergeCell ref="M97:N97"/>
    <mergeCell ref="C99:C103"/>
    <mergeCell ref="C47:C51"/>
    <mergeCell ref="B52:C52"/>
    <mergeCell ref="B26:C26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B29:M29"/>
    <mergeCell ref="C34:C38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C151:C155"/>
    <mergeCell ref="B156:C156"/>
    <mergeCell ref="P135:Q136"/>
    <mergeCell ref="K136:L136"/>
    <mergeCell ref="M136:N136"/>
    <mergeCell ref="C138:C142"/>
    <mergeCell ref="B143:C143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48:Q149"/>
    <mergeCell ref="K149:L149"/>
    <mergeCell ref="M149:N149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B260:C260"/>
    <mergeCell ref="C255:C259"/>
    <mergeCell ref="P239:Q240"/>
    <mergeCell ref="K240:L240"/>
    <mergeCell ref="M240:N240"/>
    <mergeCell ref="C242:C246"/>
    <mergeCell ref="B247:C247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52:Q253"/>
    <mergeCell ref="K253:L253"/>
    <mergeCell ref="M253:N253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80:Q281"/>
    <mergeCell ref="K281:L281"/>
    <mergeCell ref="M281:N281"/>
    <mergeCell ref="C283:C287"/>
    <mergeCell ref="B288:C288"/>
    <mergeCell ref="B278:M278"/>
    <mergeCell ref="B280:B282"/>
    <mergeCell ref="C280:C282"/>
    <mergeCell ref="D280:D282"/>
    <mergeCell ref="E280:E282"/>
    <mergeCell ref="F280:F282"/>
    <mergeCell ref="G280:G282"/>
    <mergeCell ref="H280:H282"/>
    <mergeCell ref="I280:I282"/>
    <mergeCell ref="J280:J282"/>
    <mergeCell ref="K280:O280"/>
    <mergeCell ref="B330:M330"/>
    <mergeCell ref="B332:B334"/>
    <mergeCell ref="C332:C334"/>
    <mergeCell ref="D332:D334"/>
    <mergeCell ref="E332:E334"/>
    <mergeCell ref="F332:F334"/>
    <mergeCell ref="G332:G334"/>
    <mergeCell ref="H332:H334"/>
    <mergeCell ref="I332:I334"/>
    <mergeCell ref="J332:J334"/>
    <mergeCell ref="K332:O332"/>
    <mergeCell ref="C348:C352"/>
    <mergeCell ref="B353:C353"/>
    <mergeCell ref="P332:Q333"/>
    <mergeCell ref="K333:L333"/>
    <mergeCell ref="M333:N333"/>
    <mergeCell ref="C335:C339"/>
    <mergeCell ref="B340:C340"/>
    <mergeCell ref="B343:M343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O345"/>
    <mergeCell ref="P345:Q346"/>
    <mergeCell ref="K346:L346"/>
    <mergeCell ref="M346:N346"/>
    <mergeCell ref="P358:Q359"/>
    <mergeCell ref="K359:L359"/>
    <mergeCell ref="M359:N359"/>
    <mergeCell ref="C361:C365"/>
    <mergeCell ref="B366:C366"/>
    <mergeCell ref="B356:M356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J358:J360"/>
    <mergeCell ref="K358:O358"/>
    <mergeCell ref="P384:Q385"/>
    <mergeCell ref="K385:L385"/>
    <mergeCell ref="M385:N385"/>
    <mergeCell ref="C387:C391"/>
    <mergeCell ref="B392:C392"/>
    <mergeCell ref="B382:M382"/>
    <mergeCell ref="B384:B386"/>
    <mergeCell ref="C384:C386"/>
    <mergeCell ref="D384:D386"/>
    <mergeCell ref="E384:E386"/>
    <mergeCell ref="F384:F386"/>
    <mergeCell ref="G384:G386"/>
    <mergeCell ref="H384:H386"/>
    <mergeCell ref="I384:I386"/>
    <mergeCell ref="J384:J386"/>
    <mergeCell ref="K384:O384"/>
    <mergeCell ref="P397:Q398"/>
    <mergeCell ref="K398:L398"/>
    <mergeCell ref="M398:N398"/>
    <mergeCell ref="C400:C404"/>
    <mergeCell ref="B405:C405"/>
    <mergeCell ref="B395:M395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J397:J399"/>
    <mergeCell ref="K397:O397"/>
  </mergeCells>
  <pageMargins left="0.7" right="0.7" top="0.75" bottom="0.75" header="0.3" footer="0.3"/>
  <pageSetup paperSize="9" scale="5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90"/>
  <sheetViews>
    <sheetView topLeftCell="A364" workbookViewId="0">
      <selection activeCell="C372" sqref="C372:C376"/>
    </sheetView>
  </sheetViews>
  <sheetFormatPr defaultRowHeight="15" x14ac:dyDescent="0.25"/>
  <cols>
    <col min="2" max="2" width="39" customWidth="1"/>
    <col min="3" max="3" width="14" customWidth="1"/>
    <col min="4" max="10" width="11.7109375" customWidth="1"/>
    <col min="15" max="15" width="11.28515625" customWidth="1"/>
  </cols>
  <sheetData>
    <row r="3" spans="2:17" ht="18.75" x14ac:dyDescent="0.3">
      <c r="B3" s="451" t="s">
        <v>414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398" t="s">
        <v>113</v>
      </c>
      <c r="L5" s="409"/>
      <c r="M5" s="409"/>
      <c r="N5" s="409"/>
      <c r="O5" s="399"/>
      <c r="P5" s="394" t="s">
        <v>16</v>
      </c>
      <c r="Q5" s="395"/>
    </row>
    <row r="6" spans="2:17" ht="30" x14ac:dyDescent="0.25">
      <c r="B6" s="407"/>
      <c r="C6" s="407"/>
      <c r="D6" s="407"/>
      <c r="E6" s="407"/>
      <c r="F6" s="407"/>
      <c r="G6" s="407"/>
      <c r="H6" s="407"/>
      <c r="I6" s="407"/>
      <c r="J6" s="407"/>
      <c r="K6" s="398" t="s">
        <v>1</v>
      </c>
      <c r="L6" s="399"/>
      <c r="M6" s="398" t="s">
        <v>2</v>
      </c>
      <c r="N6" s="399"/>
      <c r="O6" s="283" t="s">
        <v>10</v>
      </c>
      <c r="P6" s="396"/>
      <c r="Q6" s="397"/>
    </row>
    <row r="7" spans="2:17" x14ac:dyDescent="0.25">
      <c r="B7" s="408"/>
      <c r="C7" s="408"/>
      <c r="D7" s="408"/>
      <c r="E7" s="408"/>
      <c r="F7" s="408"/>
      <c r="G7" s="408"/>
      <c r="H7" s="408"/>
      <c r="I7" s="408"/>
      <c r="J7" s="408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16" t="s">
        <v>0</v>
      </c>
      <c r="C8" s="400">
        <v>42979</v>
      </c>
      <c r="D8" s="316">
        <v>0</v>
      </c>
      <c r="E8" s="316">
        <v>0</v>
      </c>
      <c r="F8" s="307">
        <v>91</v>
      </c>
      <c r="G8" s="308">
        <v>1448345</v>
      </c>
      <c r="H8" s="308">
        <v>3000</v>
      </c>
      <c r="I8" s="307">
        <v>110</v>
      </c>
      <c r="J8" s="307">
        <v>46</v>
      </c>
      <c r="K8" s="307">
        <v>33</v>
      </c>
      <c r="L8" s="307">
        <v>30</v>
      </c>
      <c r="M8" s="307">
        <v>15</v>
      </c>
      <c r="N8" s="307">
        <v>13</v>
      </c>
      <c r="O8" s="307">
        <v>43</v>
      </c>
      <c r="P8" s="309">
        <v>72</v>
      </c>
      <c r="Q8" s="309">
        <v>6</v>
      </c>
    </row>
    <row r="9" spans="2:17" ht="16.5" customHeight="1" x14ac:dyDescent="0.25">
      <c r="B9" s="285" t="s">
        <v>24</v>
      </c>
      <c r="C9" s="401"/>
      <c r="D9" s="299">
        <v>0</v>
      </c>
      <c r="E9" s="299">
        <v>0</v>
      </c>
      <c r="F9" s="310">
        <v>45</v>
      </c>
      <c r="G9" s="311">
        <v>392320</v>
      </c>
      <c r="H9" s="311">
        <v>3650</v>
      </c>
      <c r="I9" s="310">
        <v>0</v>
      </c>
      <c r="J9" s="310">
        <v>69</v>
      </c>
      <c r="K9" s="310">
        <v>18</v>
      </c>
      <c r="L9" s="310">
        <v>12</v>
      </c>
      <c r="M9" s="310">
        <v>4</v>
      </c>
      <c r="N9" s="310">
        <v>1</v>
      </c>
      <c r="O9" s="307">
        <v>13</v>
      </c>
      <c r="P9" s="299">
        <v>2</v>
      </c>
      <c r="Q9" s="289">
        <v>0</v>
      </c>
    </row>
    <row r="10" spans="2:17" ht="16.5" customHeight="1" x14ac:dyDescent="0.25">
      <c r="B10" s="285" t="s">
        <v>25</v>
      </c>
      <c r="C10" s="401"/>
      <c r="D10" s="299">
        <v>0</v>
      </c>
      <c r="E10" s="299">
        <v>0</v>
      </c>
      <c r="F10" s="310">
        <v>36</v>
      </c>
      <c r="G10" s="310">
        <v>421027</v>
      </c>
      <c r="H10" s="310">
        <v>2950</v>
      </c>
      <c r="I10" s="310">
        <v>52</v>
      </c>
      <c r="J10" s="310">
        <v>22</v>
      </c>
      <c r="K10" s="310">
        <v>10</v>
      </c>
      <c r="L10" s="299">
        <v>10</v>
      </c>
      <c r="M10" s="316">
        <v>0</v>
      </c>
      <c r="N10" s="303">
        <v>0</v>
      </c>
      <c r="O10" s="303">
        <v>10</v>
      </c>
      <c r="P10" s="303">
        <v>0</v>
      </c>
      <c r="Q10" s="303">
        <v>0</v>
      </c>
    </row>
    <row r="11" spans="2:17" ht="16.5" customHeight="1" x14ac:dyDescent="0.25">
      <c r="B11" s="316" t="s">
        <v>161</v>
      </c>
      <c r="C11" s="401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36"/>
      <c r="D12" s="319">
        <v>0</v>
      </c>
      <c r="E12" s="319">
        <v>0</v>
      </c>
      <c r="F12" s="319">
        <v>51</v>
      </c>
      <c r="G12" s="319">
        <v>0</v>
      </c>
      <c r="H12" s="319">
        <v>141258</v>
      </c>
      <c r="I12" s="319">
        <v>0</v>
      </c>
      <c r="J12" s="319">
        <v>46</v>
      </c>
      <c r="K12" s="319">
        <v>30</v>
      </c>
      <c r="L12" s="319">
        <v>33</v>
      </c>
      <c r="M12" s="319">
        <v>0</v>
      </c>
      <c r="N12" s="319">
        <v>0</v>
      </c>
      <c r="O12" s="319">
        <v>33</v>
      </c>
      <c r="P12" s="319"/>
      <c r="Q12" s="319"/>
    </row>
    <row r="13" spans="2:17" x14ac:dyDescent="0.25">
      <c r="B13" s="402"/>
      <c r="C13" s="403"/>
      <c r="D13" s="288">
        <f>D8+D9+D10+D11+D12</f>
        <v>0</v>
      </c>
      <c r="E13" s="288">
        <f t="shared" ref="E13" si="0">E8+E9+E10+E11+E12</f>
        <v>0</v>
      </c>
      <c r="F13" s="288">
        <f>SUM(F8:F12)</f>
        <v>223</v>
      </c>
      <c r="G13" s="288">
        <f>SUM(G8:G12)</f>
        <v>2261692</v>
      </c>
      <c r="H13" s="288">
        <f t="shared" ref="H13" si="1">H8+H9+H10+H11+H12</f>
        <v>150858</v>
      </c>
      <c r="I13" s="288">
        <f>SUM(I8:I12)</f>
        <v>162</v>
      </c>
      <c r="J13" s="288">
        <f t="shared" ref="J13:K13" si="2">J8+J9+J10+J11+J12</f>
        <v>183</v>
      </c>
      <c r="K13" s="288">
        <f t="shared" si="2"/>
        <v>91</v>
      </c>
      <c r="L13" s="288">
        <f>SUM(L8:L12)</f>
        <v>85</v>
      </c>
      <c r="M13" s="288">
        <f t="shared" ref="M13:N13" si="3">M8+M9+M10+M11+M12</f>
        <v>19</v>
      </c>
      <c r="N13" s="288">
        <f t="shared" si="3"/>
        <v>14</v>
      </c>
      <c r="O13" s="288">
        <f>O8+O9+O10+O11+O12</f>
        <v>99</v>
      </c>
      <c r="P13" s="288">
        <f t="shared" ref="P13:Q13" si="4">P8+P9+P10+P11+P12</f>
        <v>74</v>
      </c>
      <c r="Q13" s="288">
        <f t="shared" si="4"/>
        <v>6</v>
      </c>
    </row>
    <row r="16" spans="2:17" ht="18.75" x14ac:dyDescent="0.3">
      <c r="B16" s="451" t="s">
        <v>415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406" t="s">
        <v>5</v>
      </c>
      <c r="C18" s="406" t="s">
        <v>12</v>
      </c>
      <c r="D18" s="406" t="s">
        <v>6</v>
      </c>
      <c r="E18" s="406" t="s">
        <v>17</v>
      </c>
      <c r="F18" s="406" t="s">
        <v>15</v>
      </c>
      <c r="G18" s="406" t="s">
        <v>100</v>
      </c>
      <c r="H18" s="406" t="s">
        <v>14</v>
      </c>
      <c r="I18" s="406" t="s">
        <v>13</v>
      </c>
      <c r="J18" s="406" t="s">
        <v>8</v>
      </c>
      <c r="K18" s="398" t="s">
        <v>113</v>
      </c>
      <c r="L18" s="409"/>
      <c r="M18" s="409"/>
      <c r="N18" s="409"/>
      <c r="O18" s="399"/>
      <c r="P18" s="394" t="s">
        <v>16</v>
      </c>
      <c r="Q18" s="395"/>
    </row>
    <row r="19" spans="2:17" ht="30" x14ac:dyDescent="0.25">
      <c r="B19" s="407"/>
      <c r="C19" s="407"/>
      <c r="D19" s="407"/>
      <c r="E19" s="407"/>
      <c r="F19" s="407"/>
      <c r="G19" s="407"/>
      <c r="H19" s="407"/>
      <c r="I19" s="407"/>
      <c r="J19" s="407"/>
      <c r="K19" s="398" t="s">
        <v>1</v>
      </c>
      <c r="L19" s="399"/>
      <c r="M19" s="398" t="s">
        <v>2</v>
      </c>
      <c r="N19" s="399"/>
      <c r="O19" s="283" t="s">
        <v>10</v>
      </c>
      <c r="P19" s="396"/>
      <c r="Q19" s="397"/>
    </row>
    <row r="20" spans="2:17" x14ac:dyDescent="0.25">
      <c r="B20" s="408"/>
      <c r="C20" s="408"/>
      <c r="D20" s="408"/>
      <c r="E20" s="408"/>
      <c r="F20" s="408"/>
      <c r="G20" s="408"/>
      <c r="H20" s="408"/>
      <c r="I20" s="408"/>
      <c r="J20" s="408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16" t="s">
        <v>0</v>
      </c>
      <c r="C21" s="400">
        <v>42980</v>
      </c>
      <c r="D21" s="316">
        <v>0</v>
      </c>
      <c r="E21" s="316">
        <v>0</v>
      </c>
      <c r="F21" s="307">
        <v>45</v>
      </c>
      <c r="G21" s="308">
        <v>2625870</v>
      </c>
      <c r="H21" s="308">
        <v>132381</v>
      </c>
      <c r="I21" s="307">
        <v>81</v>
      </c>
      <c r="J21" s="307">
        <v>21</v>
      </c>
      <c r="K21" s="307">
        <v>9</v>
      </c>
      <c r="L21" s="307">
        <v>13</v>
      </c>
      <c r="M21" s="307">
        <v>11</v>
      </c>
      <c r="N21" s="307">
        <v>11</v>
      </c>
      <c r="O21" s="307">
        <v>24</v>
      </c>
      <c r="P21" s="309">
        <v>25</v>
      </c>
      <c r="Q21" s="309">
        <v>5</v>
      </c>
    </row>
    <row r="22" spans="2:17" x14ac:dyDescent="0.25">
      <c r="B22" s="285" t="s">
        <v>24</v>
      </c>
      <c r="C22" s="401"/>
      <c r="D22" s="299">
        <v>0</v>
      </c>
      <c r="E22" s="299">
        <v>0</v>
      </c>
      <c r="F22" s="310">
        <v>27</v>
      </c>
      <c r="G22" s="311">
        <v>606390</v>
      </c>
      <c r="H22" s="311">
        <v>14920</v>
      </c>
      <c r="I22" s="310">
        <v>50</v>
      </c>
      <c r="J22" s="310">
        <v>63</v>
      </c>
      <c r="K22" s="310">
        <v>4</v>
      </c>
      <c r="L22" s="310">
        <v>4</v>
      </c>
      <c r="M22" s="310">
        <v>2</v>
      </c>
      <c r="N22" s="310">
        <v>1</v>
      </c>
      <c r="O22" s="307">
        <v>5</v>
      </c>
      <c r="P22" s="299">
        <v>2</v>
      </c>
      <c r="Q22" s="289">
        <v>0</v>
      </c>
    </row>
    <row r="23" spans="2:17" x14ac:dyDescent="0.25">
      <c r="B23" s="285" t="s">
        <v>25</v>
      </c>
      <c r="C23" s="401"/>
      <c r="D23" s="299">
        <v>0</v>
      </c>
      <c r="E23" s="299">
        <v>0</v>
      </c>
      <c r="F23" s="310">
        <v>27</v>
      </c>
      <c r="G23" s="310">
        <v>418122</v>
      </c>
      <c r="H23" s="310">
        <v>2890</v>
      </c>
      <c r="I23" s="310">
        <v>40</v>
      </c>
      <c r="J23" s="310">
        <v>19</v>
      </c>
      <c r="K23" s="310">
        <v>8</v>
      </c>
      <c r="L23" s="299">
        <v>8</v>
      </c>
      <c r="M23" s="316">
        <v>0</v>
      </c>
      <c r="N23" s="303">
        <v>0</v>
      </c>
      <c r="O23" s="303">
        <v>8</v>
      </c>
      <c r="P23" s="303">
        <v>6</v>
      </c>
      <c r="Q23" s="303">
        <v>0</v>
      </c>
    </row>
    <row r="24" spans="2:17" x14ac:dyDescent="0.25">
      <c r="B24" s="316" t="s">
        <v>161</v>
      </c>
      <c r="C24" s="401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36"/>
      <c r="D25" s="319">
        <v>0</v>
      </c>
      <c r="E25" s="319">
        <v>0</v>
      </c>
      <c r="F25" s="319">
        <v>39</v>
      </c>
      <c r="G25" s="319">
        <v>0</v>
      </c>
      <c r="H25" s="319">
        <v>23694</v>
      </c>
      <c r="I25" s="319">
        <v>0</v>
      </c>
      <c r="J25" s="319">
        <v>9</v>
      </c>
      <c r="K25" s="319">
        <v>10</v>
      </c>
      <c r="L25" s="319">
        <v>12</v>
      </c>
      <c r="M25" s="319">
        <v>0</v>
      </c>
      <c r="N25" s="319">
        <v>0</v>
      </c>
      <c r="O25" s="319">
        <v>12</v>
      </c>
      <c r="P25" s="319"/>
      <c r="Q25" s="319"/>
    </row>
    <row r="26" spans="2:17" x14ac:dyDescent="0.25">
      <c r="B26" s="402"/>
      <c r="C26" s="403"/>
      <c r="D26" s="288">
        <f>D21+D22+D23+D24+D25</f>
        <v>0</v>
      </c>
      <c r="E26" s="288">
        <f t="shared" ref="E26" si="5">E21+E22+E23+E24+E25</f>
        <v>0</v>
      </c>
      <c r="F26" s="288">
        <f>SUM(F21:F25)</f>
        <v>138</v>
      </c>
      <c r="G26" s="288">
        <f>SUM(G21:G25)</f>
        <v>3650382</v>
      </c>
      <c r="H26" s="288">
        <f t="shared" ref="H26" si="6">H21+H22+H23+H24+H25</f>
        <v>173885</v>
      </c>
      <c r="I26" s="288">
        <f>SUM(I21:I25)</f>
        <v>171</v>
      </c>
      <c r="J26" s="288">
        <f t="shared" ref="J26:K26" si="7">J21+J22+J23+J24+J25</f>
        <v>112</v>
      </c>
      <c r="K26" s="288">
        <f t="shared" si="7"/>
        <v>31</v>
      </c>
      <c r="L26" s="288">
        <f>SUM(L21:L25)</f>
        <v>37</v>
      </c>
      <c r="M26" s="288">
        <f t="shared" ref="M26:N26" si="8">M21+M22+M23+M24+M25</f>
        <v>13</v>
      </c>
      <c r="N26" s="288">
        <f t="shared" si="8"/>
        <v>12</v>
      </c>
      <c r="O26" s="288">
        <f>O21+O22+O23+O24+O25</f>
        <v>49</v>
      </c>
      <c r="P26" s="288">
        <f t="shared" ref="P26:Q26" si="9">P21+P22+P23+P24+P25</f>
        <v>33</v>
      </c>
      <c r="Q26" s="288">
        <f t="shared" si="9"/>
        <v>5</v>
      </c>
    </row>
    <row r="29" spans="2:17" ht="18.75" x14ac:dyDescent="0.3">
      <c r="B29" s="451" t="s">
        <v>416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406" t="s">
        <v>5</v>
      </c>
      <c r="C31" s="406" t="s">
        <v>12</v>
      </c>
      <c r="D31" s="406" t="s">
        <v>6</v>
      </c>
      <c r="E31" s="406" t="s">
        <v>17</v>
      </c>
      <c r="F31" s="406" t="s">
        <v>15</v>
      </c>
      <c r="G31" s="406" t="s">
        <v>100</v>
      </c>
      <c r="H31" s="406" t="s">
        <v>14</v>
      </c>
      <c r="I31" s="406" t="s">
        <v>13</v>
      </c>
      <c r="J31" s="406" t="s">
        <v>8</v>
      </c>
      <c r="K31" s="398" t="s">
        <v>113</v>
      </c>
      <c r="L31" s="409"/>
      <c r="M31" s="409"/>
      <c r="N31" s="409"/>
      <c r="O31" s="399"/>
      <c r="P31" s="394" t="s">
        <v>16</v>
      </c>
      <c r="Q31" s="395"/>
    </row>
    <row r="32" spans="2:17" ht="30" x14ac:dyDescent="0.25">
      <c r="B32" s="407"/>
      <c r="C32" s="407"/>
      <c r="D32" s="407"/>
      <c r="E32" s="407"/>
      <c r="F32" s="407"/>
      <c r="G32" s="407"/>
      <c r="H32" s="407"/>
      <c r="I32" s="407"/>
      <c r="J32" s="407"/>
      <c r="K32" s="398" t="s">
        <v>1</v>
      </c>
      <c r="L32" s="399"/>
      <c r="M32" s="398" t="s">
        <v>2</v>
      </c>
      <c r="N32" s="399"/>
      <c r="O32" s="283" t="s">
        <v>10</v>
      </c>
      <c r="P32" s="396"/>
      <c r="Q32" s="397"/>
    </row>
    <row r="33" spans="2:17" x14ac:dyDescent="0.25">
      <c r="B33" s="408"/>
      <c r="C33" s="408"/>
      <c r="D33" s="408"/>
      <c r="E33" s="408"/>
      <c r="F33" s="408"/>
      <c r="G33" s="408"/>
      <c r="H33" s="408"/>
      <c r="I33" s="408"/>
      <c r="J33" s="408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16" t="s">
        <v>0</v>
      </c>
      <c r="C34" s="400">
        <v>42981</v>
      </c>
      <c r="D34" s="316"/>
      <c r="E34" s="316"/>
      <c r="F34" s="307"/>
      <c r="G34" s="308"/>
      <c r="H34" s="308"/>
      <c r="I34" s="307"/>
      <c r="J34" s="307"/>
      <c r="K34" s="307"/>
      <c r="L34" s="307"/>
      <c r="M34" s="307"/>
      <c r="N34" s="307"/>
      <c r="O34" s="307"/>
      <c r="P34" s="309"/>
      <c r="Q34" s="309"/>
    </row>
    <row r="35" spans="2:17" x14ac:dyDescent="0.25">
      <c r="B35" s="285" t="s">
        <v>24</v>
      </c>
      <c r="C35" s="401"/>
      <c r="D35" s="299">
        <v>0</v>
      </c>
      <c r="E35" s="299">
        <v>0</v>
      </c>
      <c r="F35" s="310">
        <v>18</v>
      </c>
      <c r="G35" s="311">
        <v>610170</v>
      </c>
      <c r="H35" s="311">
        <v>132015</v>
      </c>
      <c r="I35" s="310">
        <v>60</v>
      </c>
      <c r="J35" s="310">
        <v>55</v>
      </c>
      <c r="K35" s="310">
        <v>2</v>
      </c>
      <c r="L35" s="310">
        <v>3</v>
      </c>
      <c r="M35" s="310">
        <v>5</v>
      </c>
      <c r="N35" s="310">
        <v>5</v>
      </c>
      <c r="O35" s="307">
        <v>8</v>
      </c>
      <c r="P35" s="299">
        <v>3</v>
      </c>
      <c r="Q35" s="289">
        <v>0</v>
      </c>
    </row>
    <row r="36" spans="2:17" x14ac:dyDescent="0.25">
      <c r="B36" s="285" t="s">
        <v>25</v>
      </c>
      <c r="C36" s="401"/>
      <c r="D36" s="299">
        <v>0</v>
      </c>
      <c r="E36" s="299">
        <v>0</v>
      </c>
      <c r="F36" s="310">
        <v>0</v>
      </c>
      <c r="G36" s="310">
        <v>224686</v>
      </c>
      <c r="H36" s="310">
        <v>0</v>
      </c>
      <c r="I36" s="310">
        <v>0</v>
      </c>
      <c r="J36" s="310">
        <v>16</v>
      </c>
      <c r="K36" s="310">
        <v>1</v>
      </c>
      <c r="L36" s="299">
        <v>1</v>
      </c>
      <c r="M36" s="316">
        <v>0</v>
      </c>
      <c r="N36" s="303">
        <v>0</v>
      </c>
      <c r="O36" s="303">
        <v>1</v>
      </c>
      <c r="P36" s="303">
        <v>0</v>
      </c>
      <c r="Q36" s="303">
        <v>0</v>
      </c>
    </row>
    <row r="37" spans="2:17" x14ac:dyDescent="0.25">
      <c r="B37" s="316" t="s">
        <v>161</v>
      </c>
      <c r="C37" s="401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307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36"/>
      <c r="D38" s="319">
        <v>0</v>
      </c>
      <c r="E38" s="319">
        <v>0</v>
      </c>
      <c r="F38" s="319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4</v>
      </c>
      <c r="L38" s="319">
        <v>4</v>
      </c>
      <c r="M38" s="319">
        <v>0</v>
      </c>
      <c r="N38" s="319">
        <v>0</v>
      </c>
      <c r="O38" s="319">
        <v>4</v>
      </c>
      <c r="P38" s="319">
        <v>0</v>
      </c>
      <c r="Q38" s="319">
        <v>0</v>
      </c>
    </row>
    <row r="39" spans="2:17" x14ac:dyDescent="0.25">
      <c r="B39" s="402"/>
      <c r="C39" s="403"/>
      <c r="D39" s="288">
        <f>D34+D35+D36+D37+D38</f>
        <v>0</v>
      </c>
      <c r="E39" s="288">
        <f t="shared" ref="E39" si="10">E34+E35+E36+E37+E38</f>
        <v>0</v>
      </c>
      <c r="F39" s="288">
        <f>SUM(F34:F38)</f>
        <v>18</v>
      </c>
      <c r="G39" s="288">
        <f>SUM(G34:G38)</f>
        <v>834856</v>
      </c>
      <c r="H39" s="288">
        <f t="shared" ref="H39" si="11">H34+H35+H36+H37+H38</f>
        <v>132015</v>
      </c>
      <c r="I39" s="288">
        <f>SUM(I34:I38)</f>
        <v>60</v>
      </c>
      <c r="J39" s="288">
        <f t="shared" ref="J39:K39" si="12">J34+J35+J36+J37+J38</f>
        <v>71</v>
      </c>
      <c r="K39" s="288">
        <f t="shared" si="12"/>
        <v>7</v>
      </c>
      <c r="L39" s="288">
        <f>SUM(L34:L38)</f>
        <v>8</v>
      </c>
      <c r="M39" s="288">
        <f t="shared" ref="M39:N39" si="13">M34+M35+M36+M37+M38</f>
        <v>5</v>
      </c>
      <c r="N39" s="288">
        <f t="shared" si="13"/>
        <v>5</v>
      </c>
      <c r="O39" s="288">
        <f>O34+O35+O36+O37+O38</f>
        <v>13</v>
      </c>
      <c r="P39" s="288">
        <f t="shared" ref="P39:Q39" si="14">P34+P35+P36+P37+P38</f>
        <v>3</v>
      </c>
      <c r="Q39" s="288">
        <f t="shared" si="14"/>
        <v>0</v>
      </c>
    </row>
    <row r="42" spans="2:17" ht="18.75" x14ac:dyDescent="0.3">
      <c r="B42" s="451" t="s">
        <v>417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406" t="s">
        <v>5</v>
      </c>
      <c r="C44" s="406" t="s">
        <v>12</v>
      </c>
      <c r="D44" s="406" t="s">
        <v>6</v>
      </c>
      <c r="E44" s="406" t="s">
        <v>17</v>
      </c>
      <c r="F44" s="406" t="s">
        <v>15</v>
      </c>
      <c r="G44" s="406" t="s">
        <v>100</v>
      </c>
      <c r="H44" s="406" t="s">
        <v>14</v>
      </c>
      <c r="I44" s="406" t="s">
        <v>13</v>
      </c>
      <c r="J44" s="406" t="s">
        <v>8</v>
      </c>
      <c r="K44" s="398" t="s">
        <v>113</v>
      </c>
      <c r="L44" s="409"/>
      <c r="M44" s="409"/>
      <c r="N44" s="409"/>
      <c r="O44" s="399"/>
      <c r="P44" s="394" t="s">
        <v>16</v>
      </c>
      <c r="Q44" s="395"/>
    </row>
    <row r="45" spans="2:17" ht="30" x14ac:dyDescent="0.25">
      <c r="B45" s="407"/>
      <c r="C45" s="407"/>
      <c r="D45" s="407"/>
      <c r="E45" s="407"/>
      <c r="F45" s="407"/>
      <c r="G45" s="407"/>
      <c r="H45" s="407"/>
      <c r="I45" s="407"/>
      <c r="J45" s="407"/>
      <c r="K45" s="398" t="s">
        <v>1</v>
      </c>
      <c r="L45" s="399"/>
      <c r="M45" s="398" t="s">
        <v>2</v>
      </c>
      <c r="N45" s="399"/>
      <c r="O45" s="283" t="s">
        <v>10</v>
      </c>
      <c r="P45" s="396"/>
      <c r="Q45" s="397"/>
    </row>
    <row r="46" spans="2:17" x14ac:dyDescent="0.25">
      <c r="B46" s="408"/>
      <c r="C46" s="408"/>
      <c r="D46" s="408"/>
      <c r="E46" s="408"/>
      <c r="F46" s="408"/>
      <c r="G46" s="408"/>
      <c r="H46" s="408"/>
      <c r="I46" s="408"/>
      <c r="J46" s="408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16" t="s">
        <v>0</v>
      </c>
      <c r="C47" s="400">
        <v>42982</v>
      </c>
      <c r="D47" s="316">
        <v>0</v>
      </c>
      <c r="E47" s="316">
        <v>0</v>
      </c>
      <c r="F47" s="307">
        <v>75</v>
      </c>
      <c r="G47" s="308">
        <v>577000</v>
      </c>
      <c r="H47" s="308">
        <v>117000</v>
      </c>
      <c r="I47" s="307">
        <v>111</v>
      </c>
      <c r="J47" s="307">
        <v>69</v>
      </c>
      <c r="K47" s="307">
        <v>17</v>
      </c>
      <c r="L47" s="307">
        <v>19</v>
      </c>
      <c r="M47" s="307">
        <v>31</v>
      </c>
      <c r="N47" s="307">
        <v>35</v>
      </c>
      <c r="O47" s="307">
        <v>54</v>
      </c>
      <c r="P47" s="309">
        <v>70</v>
      </c>
      <c r="Q47" s="309">
        <v>7</v>
      </c>
    </row>
    <row r="48" spans="2:17" x14ac:dyDescent="0.25">
      <c r="B48" s="285" t="s">
        <v>24</v>
      </c>
      <c r="C48" s="401"/>
      <c r="D48" s="299">
        <v>0</v>
      </c>
      <c r="E48" s="299">
        <v>0</v>
      </c>
      <c r="F48" s="310">
        <v>36</v>
      </c>
      <c r="G48" s="311">
        <v>858020</v>
      </c>
      <c r="H48" s="311">
        <v>108360</v>
      </c>
      <c r="I48" s="310">
        <v>50</v>
      </c>
      <c r="J48" s="310">
        <v>94</v>
      </c>
      <c r="K48" s="310">
        <v>16</v>
      </c>
      <c r="L48" s="310">
        <v>17</v>
      </c>
      <c r="M48" s="310">
        <v>3</v>
      </c>
      <c r="N48" s="310">
        <v>4</v>
      </c>
      <c r="O48" s="307">
        <v>21</v>
      </c>
      <c r="P48" s="299">
        <v>12</v>
      </c>
      <c r="Q48" s="289">
        <v>0</v>
      </c>
    </row>
    <row r="49" spans="2:17" x14ac:dyDescent="0.25">
      <c r="B49" s="285" t="s">
        <v>25</v>
      </c>
      <c r="C49" s="401"/>
      <c r="D49" s="299">
        <v>0</v>
      </c>
      <c r="E49" s="299">
        <v>0</v>
      </c>
      <c r="F49" s="310">
        <v>32</v>
      </c>
      <c r="G49" s="310">
        <v>424698</v>
      </c>
      <c r="H49" s="310">
        <v>3050</v>
      </c>
      <c r="I49" s="310">
        <v>35</v>
      </c>
      <c r="J49" s="310">
        <v>26</v>
      </c>
      <c r="K49" s="310">
        <v>10</v>
      </c>
      <c r="L49" s="299">
        <v>9</v>
      </c>
      <c r="M49" s="316">
        <v>0</v>
      </c>
      <c r="N49" s="303">
        <v>0</v>
      </c>
      <c r="O49" s="303">
        <v>9</v>
      </c>
      <c r="P49" s="303">
        <v>6</v>
      </c>
      <c r="Q49" s="303">
        <v>0</v>
      </c>
    </row>
    <row r="50" spans="2:17" x14ac:dyDescent="0.25">
      <c r="B50" s="316" t="s">
        <v>161</v>
      </c>
      <c r="C50" s="401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307"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36"/>
      <c r="D51" s="319">
        <v>0</v>
      </c>
      <c r="E51" s="319">
        <v>0</v>
      </c>
      <c r="F51" s="319">
        <v>69</v>
      </c>
      <c r="G51" s="319">
        <v>0</v>
      </c>
      <c r="H51" s="319">
        <v>154974.5</v>
      </c>
      <c r="I51" s="319">
        <v>0</v>
      </c>
      <c r="J51" s="319">
        <v>38</v>
      </c>
      <c r="K51" s="319">
        <v>33</v>
      </c>
      <c r="L51" s="319">
        <v>32</v>
      </c>
      <c r="M51" s="319">
        <v>0</v>
      </c>
      <c r="N51" s="319">
        <v>0</v>
      </c>
      <c r="O51" s="319">
        <v>32</v>
      </c>
      <c r="P51" s="319">
        <v>0</v>
      </c>
      <c r="Q51" s="319">
        <v>0</v>
      </c>
    </row>
    <row r="52" spans="2:17" x14ac:dyDescent="0.25">
      <c r="B52" s="402"/>
      <c r="C52" s="403"/>
      <c r="D52" s="288">
        <f>D47+D48+D49+D50+D51</f>
        <v>0</v>
      </c>
      <c r="E52" s="288">
        <f t="shared" ref="E52" si="15">E47+E48+E49+E50+E51</f>
        <v>0</v>
      </c>
      <c r="F52" s="288">
        <f>SUM(F47:F51)</f>
        <v>212</v>
      </c>
      <c r="G52" s="288">
        <f>SUM(G47:G51)</f>
        <v>1859718</v>
      </c>
      <c r="H52" s="288">
        <f t="shared" ref="H52" si="16">H47+H48+H49+H50+H51</f>
        <v>383384.5</v>
      </c>
      <c r="I52" s="288">
        <f>SUM(I47:I51)</f>
        <v>196</v>
      </c>
      <c r="J52" s="288">
        <f t="shared" ref="J52:K52" si="17">J47+J48+J49+J50+J51</f>
        <v>227</v>
      </c>
      <c r="K52" s="288">
        <f t="shared" si="17"/>
        <v>76</v>
      </c>
      <c r="L52" s="288">
        <f>SUM(L47:L51)</f>
        <v>77</v>
      </c>
      <c r="M52" s="288">
        <f t="shared" ref="M52:N52" si="18">M47+M48+M49+M50+M51</f>
        <v>34</v>
      </c>
      <c r="N52" s="288">
        <f t="shared" si="18"/>
        <v>39</v>
      </c>
      <c r="O52" s="288">
        <f>O47+O48+O49+O50+O51</f>
        <v>116</v>
      </c>
      <c r="P52" s="288">
        <f t="shared" ref="P52:Q52" si="19">P47+P48+P49+P50+P51</f>
        <v>88</v>
      </c>
      <c r="Q52" s="288">
        <f t="shared" si="19"/>
        <v>7</v>
      </c>
    </row>
    <row r="55" spans="2:17" ht="18.75" x14ac:dyDescent="0.3">
      <c r="B55" s="451" t="s">
        <v>418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406" t="s">
        <v>5</v>
      </c>
      <c r="C57" s="406" t="s">
        <v>12</v>
      </c>
      <c r="D57" s="406" t="s">
        <v>6</v>
      </c>
      <c r="E57" s="406" t="s">
        <v>17</v>
      </c>
      <c r="F57" s="406" t="s">
        <v>15</v>
      </c>
      <c r="G57" s="406" t="s">
        <v>100</v>
      </c>
      <c r="H57" s="406" t="s">
        <v>14</v>
      </c>
      <c r="I57" s="406" t="s">
        <v>13</v>
      </c>
      <c r="J57" s="406" t="s">
        <v>8</v>
      </c>
      <c r="K57" s="398" t="s">
        <v>113</v>
      </c>
      <c r="L57" s="409"/>
      <c r="M57" s="409"/>
      <c r="N57" s="409"/>
      <c r="O57" s="399"/>
      <c r="P57" s="394" t="s">
        <v>16</v>
      </c>
      <c r="Q57" s="395"/>
    </row>
    <row r="58" spans="2:17" ht="30" x14ac:dyDescent="0.25">
      <c r="B58" s="407"/>
      <c r="C58" s="407"/>
      <c r="D58" s="407"/>
      <c r="E58" s="407"/>
      <c r="F58" s="407"/>
      <c r="G58" s="407"/>
      <c r="H58" s="407"/>
      <c r="I58" s="407"/>
      <c r="J58" s="407"/>
      <c r="K58" s="398" t="s">
        <v>1</v>
      </c>
      <c r="L58" s="399"/>
      <c r="M58" s="398" t="s">
        <v>2</v>
      </c>
      <c r="N58" s="399"/>
      <c r="O58" s="283" t="s">
        <v>10</v>
      </c>
      <c r="P58" s="396"/>
      <c r="Q58" s="397"/>
    </row>
    <row r="59" spans="2:17" x14ac:dyDescent="0.25">
      <c r="B59" s="408"/>
      <c r="C59" s="408"/>
      <c r="D59" s="408"/>
      <c r="E59" s="408"/>
      <c r="F59" s="408"/>
      <c r="G59" s="408"/>
      <c r="H59" s="408"/>
      <c r="I59" s="408"/>
      <c r="J59" s="408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16" t="s">
        <v>0</v>
      </c>
      <c r="C60" s="400">
        <v>42983</v>
      </c>
      <c r="D60" s="316">
        <v>0</v>
      </c>
      <c r="E60" s="316">
        <v>0</v>
      </c>
      <c r="F60" s="307">
        <v>85</v>
      </c>
      <c r="G60" s="308">
        <v>2266727</v>
      </c>
      <c r="H60" s="308">
        <v>232823</v>
      </c>
      <c r="I60" s="307">
        <v>130</v>
      </c>
      <c r="J60" s="307">
        <v>88</v>
      </c>
      <c r="K60" s="307">
        <v>25</v>
      </c>
      <c r="L60" s="307">
        <v>24</v>
      </c>
      <c r="M60" s="307">
        <v>34</v>
      </c>
      <c r="N60" s="307">
        <v>34</v>
      </c>
      <c r="O60" s="307">
        <v>58</v>
      </c>
      <c r="P60" s="309">
        <v>79</v>
      </c>
      <c r="Q60" s="309">
        <v>8</v>
      </c>
    </row>
    <row r="61" spans="2:17" x14ac:dyDescent="0.25">
      <c r="B61" s="285" t="s">
        <v>24</v>
      </c>
      <c r="C61" s="401"/>
      <c r="D61" s="299">
        <v>0</v>
      </c>
      <c r="E61" s="299">
        <v>0</v>
      </c>
      <c r="F61" s="310">
        <v>28</v>
      </c>
      <c r="G61" s="311">
        <v>1442590</v>
      </c>
      <c r="H61" s="311">
        <v>131130</v>
      </c>
      <c r="I61" s="310">
        <v>55</v>
      </c>
      <c r="J61" s="310">
        <v>95</v>
      </c>
      <c r="K61" s="310">
        <v>17</v>
      </c>
      <c r="L61" s="310">
        <v>14</v>
      </c>
      <c r="M61" s="310">
        <v>4</v>
      </c>
      <c r="N61" s="310">
        <v>3</v>
      </c>
      <c r="O61" s="307">
        <v>17</v>
      </c>
      <c r="P61" s="299">
        <v>12</v>
      </c>
      <c r="Q61" s="289">
        <v>0</v>
      </c>
    </row>
    <row r="62" spans="2:17" x14ac:dyDescent="0.25">
      <c r="B62" s="285" t="s">
        <v>25</v>
      </c>
      <c r="C62" s="401"/>
      <c r="D62" s="299">
        <v>0</v>
      </c>
      <c r="E62" s="299">
        <v>0</v>
      </c>
      <c r="F62" s="310">
        <v>32</v>
      </c>
      <c r="G62" s="310">
        <v>432386</v>
      </c>
      <c r="H62" s="310">
        <v>2830</v>
      </c>
      <c r="I62" s="310">
        <v>30</v>
      </c>
      <c r="J62" s="310">
        <v>21</v>
      </c>
      <c r="K62" s="310">
        <v>11</v>
      </c>
      <c r="L62" s="299">
        <v>10</v>
      </c>
      <c r="M62" s="316">
        <v>0</v>
      </c>
      <c r="N62" s="303">
        <v>0</v>
      </c>
      <c r="O62" s="303">
        <v>10</v>
      </c>
      <c r="P62" s="303">
        <v>6</v>
      </c>
      <c r="Q62" s="303">
        <v>0</v>
      </c>
    </row>
    <row r="63" spans="2:17" x14ac:dyDescent="0.25">
      <c r="B63" s="316" t="s">
        <v>161</v>
      </c>
      <c r="C63" s="401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307"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36"/>
      <c r="D64" s="319">
        <v>0</v>
      </c>
      <c r="E64" s="319">
        <v>0</v>
      </c>
      <c r="F64" s="319">
        <v>66</v>
      </c>
      <c r="G64" s="319">
        <v>0</v>
      </c>
      <c r="H64" s="319">
        <v>90129</v>
      </c>
      <c r="I64" s="319">
        <v>0</v>
      </c>
      <c r="J64" s="319">
        <v>35</v>
      </c>
      <c r="K64" s="319">
        <v>32</v>
      </c>
      <c r="L64" s="319">
        <v>30</v>
      </c>
      <c r="M64" s="319">
        <v>0</v>
      </c>
      <c r="N64" s="319">
        <v>0</v>
      </c>
      <c r="O64" s="319">
        <v>30</v>
      </c>
      <c r="P64" s="319">
        <v>143</v>
      </c>
      <c r="Q64" s="319">
        <v>0</v>
      </c>
    </row>
    <row r="65" spans="2:17" x14ac:dyDescent="0.25">
      <c r="B65" s="402"/>
      <c r="C65" s="403"/>
      <c r="D65" s="288">
        <f>D60+D61+D62+D63+D64</f>
        <v>0</v>
      </c>
      <c r="E65" s="288">
        <f t="shared" ref="E65" si="20">E60+E61+E62+E63+E64</f>
        <v>0</v>
      </c>
      <c r="F65" s="288">
        <f>SUM(F60:F64)</f>
        <v>211</v>
      </c>
      <c r="G65" s="288">
        <f>SUM(G60:G64)</f>
        <v>4141703</v>
      </c>
      <c r="H65" s="288">
        <f t="shared" ref="H65" si="21">H60+H61+H62+H63+H64</f>
        <v>456912</v>
      </c>
      <c r="I65" s="288">
        <f>SUM(I60:I64)</f>
        <v>215</v>
      </c>
      <c r="J65" s="288">
        <f t="shared" ref="J65:K65" si="22">J60+J61+J62+J63+J64</f>
        <v>239</v>
      </c>
      <c r="K65" s="288">
        <f t="shared" si="22"/>
        <v>85</v>
      </c>
      <c r="L65" s="288">
        <f>SUM(L60:L64)</f>
        <v>78</v>
      </c>
      <c r="M65" s="288">
        <f t="shared" ref="M65:N65" si="23">M60+M61+M62+M63+M64</f>
        <v>38</v>
      </c>
      <c r="N65" s="288">
        <f t="shared" si="23"/>
        <v>37</v>
      </c>
      <c r="O65" s="288">
        <f>O60+O61+O62+O63+O64</f>
        <v>115</v>
      </c>
      <c r="P65" s="288">
        <f t="shared" ref="P65:Q65" si="24">P60+P61+P62+P63+P64</f>
        <v>240</v>
      </c>
      <c r="Q65" s="288">
        <f t="shared" si="24"/>
        <v>8</v>
      </c>
    </row>
    <row r="68" spans="2:17" ht="18.75" x14ac:dyDescent="0.3">
      <c r="B68" s="451" t="s">
        <v>419</v>
      </c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406" t="s">
        <v>5</v>
      </c>
      <c r="C70" s="406" t="s">
        <v>12</v>
      </c>
      <c r="D70" s="406" t="s">
        <v>6</v>
      </c>
      <c r="E70" s="406" t="s">
        <v>17</v>
      </c>
      <c r="F70" s="406" t="s">
        <v>15</v>
      </c>
      <c r="G70" s="406" t="s">
        <v>100</v>
      </c>
      <c r="H70" s="406" t="s">
        <v>14</v>
      </c>
      <c r="I70" s="406" t="s">
        <v>13</v>
      </c>
      <c r="J70" s="406" t="s">
        <v>8</v>
      </c>
      <c r="K70" s="398" t="s">
        <v>113</v>
      </c>
      <c r="L70" s="409"/>
      <c r="M70" s="409"/>
      <c r="N70" s="409"/>
      <c r="O70" s="399"/>
      <c r="P70" s="394" t="s">
        <v>16</v>
      </c>
      <c r="Q70" s="395"/>
    </row>
    <row r="71" spans="2:17" ht="30" x14ac:dyDescent="0.25">
      <c r="B71" s="407"/>
      <c r="C71" s="407"/>
      <c r="D71" s="407"/>
      <c r="E71" s="407"/>
      <c r="F71" s="407"/>
      <c r="G71" s="407"/>
      <c r="H71" s="407"/>
      <c r="I71" s="407"/>
      <c r="J71" s="407"/>
      <c r="K71" s="398" t="s">
        <v>1</v>
      </c>
      <c r="L71" s="399"/>
      <c r="M71" s="398" t="s">
        <v>2</v>
      </c>
      <c r="N71" s="399"/>
      <c r="O71" s="283" t="s">
        <v>10</v>
      </c>
      <c r="P71" s="396"/>
      <c r="Q71" s="397"/>
    </row>
    <row r="72" spans="2:17" x14ac:dyDescent="0.25">
      <c r="B72" s="408"/>
      <c r="C72" s="408"/>
      <c r="D72" s="408"/>
      <c r="E72" s="408"/>
      <c r="F72" s="408"/>
      <c r="G72" s="408"/>
      <c r="H72" s="408"/>
      <c r="I72" s="408"/>
      <c r="J72" s="408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16" t="s">
        <v>0</v>
      </c>
      <c r="C73" s="400">
        <v>42984</v>
      </c>
      <c r="D73" s="316">
        <v>0</v>
      </c>
      <c r="E73" s="316">
        <v>0</v>
      </c>
      <c r="F73" s="307">
        <v>108</v>
      </c>
      <c r="G73" s="308">
        <v>4276810</v>
      </c>
      <c r="H73" s="308">
        <v>176370</v>
      </c>
      <c r="I73" s="307">
        <v>135</v>
      </c>
      <c r="J73" s="307">
        <v>69</v>
      </c>
      <c r="K73" s="307">
        <v>25</v>
      </c>
      <c r="L73" s="307">
        <v>20</v>
      </c>
      <c r="M73" s="307">
        <v>32</v>
      </c>
      <c r="N73" s="307">
        <v>29</v>
      </c>
      <c r="O73" s="307">
        <v>49</v>
      </c>
      <c r="P73" s="309">
        <v>69</v>
      </c>
      <c r="Q73" s="309">
        <v>9</v>
      </c>
    </row>
    <row r="74" spans="2:17" x14ac:dyDescent="0.25">
      <c r="B74" s="285" t="s">
        <v>24</v>
      </c>
      <c r="C74" s="401"/>
      <c r="D74" s="299">
        <v>0</v>
      </c>
      <c r="E74" s="299">
        <v>0</v>
      </c>
      <c r="F74" s="310">
        <v>23</v>
      </c>
      <c r="G74" s="311">
        <v>922670</v>
      </c>
      <c r="H74" s="311">
        <v>0</v>
      </c>
      <c r="I74" s="310">
        <v>53</v>
      </c>
      <c r="J74" s="310">
        <v>94</v>
      </c>
      <c r="K74" s="310">
        <v>16</v>
      </c>
      <c r="L74" s="310">
        <v>0</v>
      </c>
      <c r="M74" s="310">
        <v>4</v>
      </c>
      <c r="N74" s="310">
        <v>0</v>
      </c>
      <c r="O74" s="307">
        <v>20</v>
      </c>
      <c r="P74" s="299">
        <v>12</v>
      </c>
      <c r="Q74" s="289">
        <v>0</v>
      </c>
    </row>
    <row r="75" spans="2:17" x14ac:dyDescent="0.25">
      <c r="B75" s="285" t="s">
        <v>25</v>
      </c>
      <c r="C75" s="401"/>
      <c r="D75" s="299">
        <v>0</v>
      </c>
      <c r="E75" s="299">
        <v>0</v>
      </c>
      <c r="F75" s="310">
        <v>36</v>
      </c>
      <c r="G75" s="310">
        <v>410795</v>
      </c>
      <c r="H75" s="310">
        <v>2841</v>
      </c>
      <c r="I75" s="310">
        <v>44</v>
      </c>
      <c r="J75" s="310">
        <v>24</v>
      </c>
      <c r="K75" s="299">
        <v>11</v>
      </c>
      <c r="L75" s="316">
        <v>11</v>
      </c>
      <c r="M75" s="303">
        <v>0</v>
      </c>
      <c r="N75" s="303">
        <v>0</v>
      </c>
      <c r="O75" s="303">
        <v>11</v>
      </c>
      <c r="P75" s="320">
        <v>6</v>
      </c>
      <c r="Q75" s="303">
        <v>0</v>
      </c>
    </row>
    <row r="76" spans="2:17" x14ac:dyDescent="0.25">
      <c r="B76" s="316" t="s">
        <v>161</v>
      </c>
      <c r="C76" s="401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307"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36"/>
      <c r="D77" s="319">
        <v>0</v>
      </c>
      <c r="E77" s="319">
        <v>0</v>
      </c>
      <c r="F77" s="319">
        <v>135</v>
      </c>
      <c r="G77" s="319">
        <v>0</v>
      </c>
      <c r="H77" s="319">
        <v>106265</v>
      </c>
      <c r="I77" s="319">
        <v>0</v>
      </c>
      <c r="J77" s="319">
        <v>39</v>
      </c>
      <c r="K77" s="319">
        <v>30</v>
      </c>
      <c r="L77" s="319">
        <v>37</v>
      </c>
      <c r="M77" s="319">
        <v>0</v>
      </c>
      <c r="N77" s="319">
        <v>0</v>
      </c>
      <c r="O77" s="319">
        <v>37</v>
      </c>
      <c r="P77" s="319">
        <v>140</v>
      </c>
      <c r="Q77" s="319">
        <v>0</v>
      </c>
    </row>
    <row r="78" spans="2:17" x14ac:dyDescent="0.25">
      <c r="B78" s="402"/>
      <c r="C78" s="403"/>
      <c r="D78" s="288">
        <f>D73+D74+D75+D76+D77</f>
        <v>0</v>
      </c>
      <c r="E78" s="288">
        <f t="shared" ref="E78" si="25">E73+E74+E75+E76+E77</f>
        <v>0</v>
      </c>
      <c r="F78" s="288">
        <f>SUM(F73:F77)</f>
        <v>302</v>
      </c>
      <c r="G78" s="288">
        <f>SUM(G73:G77)</f>
        <v>5610275</v>
      </c>
      <c r="H78" s="288">
        <f t="shared" ref="H78:Q78" si="26">SUM(H73:H77)</f>
        <v>285476</v>
      </c>
      <c r="I78" s="288">
        <f t="shared" si="26"/>
        <v>232</v>
      </c>
      <c r="J78" s="288">
        <f t="shared" si="26"/>
        <v>226</v>
      </c>
      <c r="K78" s="288">
        <f t="shared" si="26"/>
        <v>82</v>
      </c>
      <c r="L78" s="288">
        <f t="shared" si="26"/>
        <v>68</v>
      </c>
      <c r="M78" s="288">
        <f t="shared" si="26"/>
        <v>36</v>
      </c>
      <c r="N78" s="288">
        <f t="shared" si="26"/>
        <v>29</v>
      </c>
      <c r="O78" s="288">
        <f t="shared" si="26"/>
        <v>117</v>
      </c>
      <c r="P78" s="288">
        <f t="shared" si="26"/>
        <v>227</v>
      </c>
      <c r="Q78" s="288">
        <f t="shared" si="26"/>
        <v>9</v>
      </c>
    </row>
    <row r="81" spans="2:17" ht="18.75" x14ac:dyDescent="0.3">
      <c r="B81" s="451" t="s">
        <v>420</v>
      </c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406" t="s">
        <v>5</v>
      </c>
      <c r="C83" s="406" t="s">
        <v>12</v>
      </c>
      <c r="D83" s="406" t="s">
        <v>6</v>
      </c>
      <c r="E83" s="406" t="s">
        <v>17</v>
      </c>
      <c r="F83" s="406" t="s">
        <v>15</v>
      </c>
      <c r="G83" s="406" t="s">
        <v>100</v>
      </c>
      <c r="H83" s="406" t="s">
        <v>14</v>
      </c>
      <c r="I83" s="406" t="s">
        <v>13</v>
      </c>
      <c r="J83" s="406" t="s">
        <v>8</v>
      </c>
      <c r="K83" s="398" t="s">
        <v>113</v>
      </c>
      <c r="L83" s="409"/>
      <c r="M83" s="409"/>
      <c r="N83" s="409"/>
      <c r="O83" s="399"/>
      <c r="P83" s="394" t="s">
        <v>16</v>
      </c>
      <c r="Q83" s="395"/>
    </row>
    <row r="84" spans="2:17" ht="30" x14ac:dyDescent="0.25">
      <c r="B84" s="407"/>
      <c r="C84" s="407"/>
      <c r="D84" s="407"/>
      <c r="E84" s="407"/>
      <c r="F84" s="407"/>
      <c r="G84" s="407"/>
      <c r="H84" s="407"/>
      <c r="I84" s="407"/>
      <c r="J84" s="407"/>
      <c r="K84" s="398" t="s">
        <v>1</v>
      </c>
      <c r="L84" s="399"/>
      <c r="M84" s="398" t="s">
        <v>2</v>
      </c>
      <c r="N84" s="399"/>
      <c r="O84" s="283" t="s">
        <v>10</v>
      </c>
      <c r="P84" s="396"/>
      <c r="Q84" s="397"/>
    </row>
    <row r="85" spans="2:17" x14ac:dyDescent="0.25">
      <c r="B85" s="408"/>
      <c r="C85" s="408"/>
      <c r="D85" s="408"/>
      <c r="E85" s="408"/>
      <c r="F85" s="408"/>
      <c r="G85" s="408"/>
      <c r="H85" s="408"/>
      <c r="I85" s="408"/>
      <c r="J85" s="408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16" t="s">
        <v>0</v>
      </c>
      <c r="C86" s="400">
        <v>42985</v>
      </c>
      <c r="D86" s="316">
        <v>0</v>
      </c>
      <c r="E86" s="316">
        <v>0</v>
      </c>
      <c r="F86" s="307">
        <v>90</v>
      </c>
      <c r="G86" s="308">
        <v>2899902</v>
      </c>
      <c r="H86" s="308">
        <v>190599</v>
      </c>
      <c r="I86" s="307">
        <v>124</v>
      </c>
      <c r="J86" s="307">
        <v>55</v>
      </c>
      <c r="K86" s="307">
        <v>26</v>
      </c>
      <c r="L86" s="307">
        <v>22</v>
      </c>
      <c r="M86" s="307">
        <v>36</v>
      </c>
      <c r="N86" s="307">
        <v>35</v>
      </c>
      <c r="O86" s="307">
        <v>57</v>
      </c>
      <c r="P86" s="309">
        <v>71</v>
      </c>
      <c r="Q86" s="309">
        <v>10</v>
      </c>
    </row>
    <row r="87" spans="2:17" x14ac:dyDescent="0.25">
      <c r="B87" s="285" t="s">
        <v>24</v>
      </c>
      <c r="C87" s="401"/>
      <c r="D87" s="299">
        <v>0</v>
      </c>
      <c r="E87" s="299">
        <v>0</v>
      </c>
      <c r="F87" s="310">
        <v>58</v>
      </c>
      <c r="G87" s="311">
        <v>867940</v>
      </c>
      <c r="H87" s="311">
        <v>44180</v>
      </c>
      <c r="I87" s="310">
        <v>58</v>
      </c>
      <c r="J87" s="310">
        <v>91</v>
      </c>
      <c r="K87" s="310">
        <v>15</v>
      </c>
      <c r="L87" s="310">
        <v>15</v>
      </c>
      <c r="M87" s="310">
        <v>4</v>
      </c>
      <c r="N87" s="310">
        <v>4</v>
      </c>
      <c r="O87" s="307">
        <v>19</v>
      </c>
      <c r="P87" s="299">
        <v>12</v>
      </c>
      <c r="Q87" s="289">
        <v>0</v>
      </c>
    </row>
    <row r="88" spans="2:17" x14ac:dyDescent="0.25">
      <c r="B88" s="285" t="s">
        <v>25</v>
      </c>
      <c r="C88" s="401"/>
      <c r="D88" s="299">
        <v>0</v>
      </c>
      <c r="E88" s="299">
        <v>0</v>
      </c>
      <c r="F88" s="310">
        <v>21</v>
      </c>
      <c r="G88" s="310">
        <v>422085</v>
      </c>
      <c r="H88" s="310">
        <v>3120</v>
      </c>
      <c r="I88" s="310">
        <v>51</v>
      </c>
      <c r="J88" s="310">
        <v>23</v>
      </c>
      <c r="K88" s="299">
        <v>10</v>
      </c>
      <c r="L88" s="316">
        <v>11</v>
      </c>
      <c r="M88" s="303">
        <v>0</v>
      </c>
      <c r="N88" s="303">
        <v>0</v>
      </c>
      <c r="O88" s="303">
        <v>11</v>
      </c>
      <c r="P88" s="320">
        <v>6</v>
      </c>
      <c r="Q88" s="303">
        <v>0</v>
      </c>
    </row>
    <row r="89" spans="2:17" x14ac:dyDescent="0.25">
      <c r="B89" s="316" t="s">
        <v>161</v>
      </c>
      <c r="C89" s="401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307"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36"/>
      <c r="D90" s="319">
        <v>0</v>
      </c>
      <c r="E90" s="319">
        <v>0</v>
      </c>
      <c r="F90" s="319">
        <v>120</v>
      </c>
      <c r="G90" s="319">
        <v>0</v>
      </c>
      <c r="H90" s="319">
        <v>121193</v>
      </c>
      <c r="I90" s="319">
        <v>0</v>
      </c>
      <c r="J90" s="319">
        <v>44</v>
      </c>
      <c r="K90" s="319">
        <v>37</v>
      </c>
      <c r="L90" s="319">
        <v>30</v>
      </c>
      <c r="M90" s="319">
        <v>0</v>
      </c>
      <c r="N90" s="319">
        <v>0</v>
      </c>
      <c r="O90" s="319">
        <v>30</v>
      </c>
      <c r="P90" s="319">
        <v>142</v>
      </c>
      <c r="Q90" s="319">
        <v>0</v>
      </c>
    </row>
    <row r="91" spans="2:17" x14ac:dyDescent="0.25">
      <c r="B91" s="402"/>
      <c r="C91" s="403"/>
      <c r="D91" s="288">
        <f>D86+D87+D88+D89+D90</f>
        <v>0</v>
      </c>
      <c r="E91" s="288">
        <f t="shared" ref="E91" si="27">E86+E87+E88+E89+E90</f>
        <v>0</v>
      </c>
      <c r="F91" s="288">
        <f>SUM(F86:F90)</f>
        <v>289</v>
      </c>
      <c r="G91" s="288">
        <f>SUM(G86:G90)</f>
        <v>4189927</v>
      </c>
      <c r="H91" s="288">
        <f t="shared" ref="H91:L91" si="28">SUM(H86:H90)</f>
        <v>359092</v>
      </c>
      <c r="I91" s="288">
        <f t="shared" si="28"/>
        <v>233</v>
      </c>
      <c r="J91" s="288">
        <f t="shared" si="28"/>
        <v>213</v>
      </c>
      <c r="K91" s="288">
        <f t="shared" si="28"/>
        <v>88</v>
      </c>
      <c r="L91" s="288">
        <f t="shared" si="28"/>
        <v>78</v>
      </c>
      <c r="M91" s="288">
        <f>M86+M87+L88+M89+M90</f>
        <v>51</v>
      </c>
      <c r="N91" s="288">
        <f>N86+N87+M88+N89+N90</f>
        <v>39</v>
      </c>
      <c r="O91" s="288">
        <f>O86+O87+O88+O89+O90</f>
        <v>117</v>
      </c>
      <c r="P91" s="288">
        <f>P86+P87+O88+P89+P90</f>
        <v>236</v>
      </c>
      <c r="Q91" s="288">
        <f t="shared" ref="Q91" si="29">Q86+Q87+Q88+Q89+Q90</f>
        <v>10</v>
      </c>
    </row>
    <row r="94" spans="2:17" ht="18.75" x14ac:dyDescent="0.3">
      <c r="B94" s="451" t="s">
        <v>421</v>
      </c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406" t="s">
        <v>5</v>
      </c>
      <c r="C96" s="406" t="s">
        <v>12</v>
      </c>
      <c r="D96" s="406" t="s">
        <v>6</v>
      </c>
      <c r="E96" s="406" t="s">
        <v>17</v>
      </c>
      <c r="F96" s="406" t="s">
        <v>15</v>
      </c>
      <c r="G96" s="406" t="s">
        <v>100</v>
      </c>
      <c r="H96" s="406" t="s">
        <v>14</v>
      </c>
      <c r="I96" s="406" t="s">
        <v>13</v>
      </c>
      <c r="J96" s="406" t="s">
        <v>8</v>
      </c>
      <c r="K96" s="398" t="s">
        <v>113</v>
      </c>
      <c r="L96" s="409"/>
      <c r="M96" s="409"/>
      <c r="N96" s="409"/>
      <c r="O96" s="399"/>
      <c r="P96" s="394" t="s">
        <v>16</v>
      </c>
      <c r="Q96" s="395"/>
    </row>
    <row r="97" spans="2:17" ht="30" x14ac:dyDescent="0.25">
      <c r="B97" s="407"/>
      <c r="C97" s="407"/>
      <c r="D97" s="407"/>
      <c r="E97" s="407"/>
      <c r="F97" s="407"/>
      <c r="G97" s="407"/>
      <c r="H97" s="407"/>
      <c r="I97" s="407"/>
      <c r="J97" s="407"/>
      <c r="K97" s="398" t="s">
        <v>1</v>
      </c>
      <c r="L97" s="399"/>
      <c r="M97" s="398" t="s">
        <v>2</v>
      </c>
      <c r="N97" s="399"/>
      <c r="O97" s="283" t="s">
        <v>10</v>
      </c>
      <c r="P97" s="396"/>
      <c r="Q97" s="397"/>
    </row>
    <row r="98" spans="2:17" x14ac:dyDescent="0.25">
      <c r="B98" s="408"/>
      <c r="C98" s="408"/>
      <c r="D98" s="408"/>
      <c r="E98" s="408"/>
      <c r="F98" s="408"/>
      <c r="G98" s="408"/>
      <c r="H98" s="408"/>
      <c r="I98" s="408"/>
      <c r="J98" s="408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16" t="s">
        <v>0</v>
      </c>
      <c r="C99" s="400">
        <v>42986</v>
      </c>
      <c r="D99" s="316">
        <v>0</v>
      </c>
      <c r="E99" s="316">
        <v>0</v>
      </c>
      <c r="F99" s="307">
        <v>186</v>
      </c>
      <c r="G99" s="308">
        <v>2433290</v>
      </c>
      <c r="H99" s="308">
        <v>112464</v>
      </c>
      <c r="I99" s="307">
        <v>127</v>
      </c>
      <c r="J99" s="307">
        <v>51</v>
      </c>
      <c r="K99" s="307">
        <v>29</v>
      </c>
      <c r="L99" s="307">
        <v>33</v>
      </c>
      <c r="M99" s="307">
        <v>23</v>
      </c>
      <c r="N99" s="307">
        <v>24</v>
      </c>
      <c r="O99" s="307">
        <v>57</v>
      </c>
      <c r="P99" s="309">
        <v>74</v>
      </c>
      <c r="Q99" s="309">
        <v>9</v>
      </c>
    </row>
    <row r="100" spans="2:17" x14ac:dyDescent="0.25">
      <c r="B100" s="285" t="s">
        <v>24</v>
      </c>
      <c r="C100" s="401"/>
      <c r="D100" s="299">
        <v>0</v>
      </c>
      <c r="E100" s="299">
        <v>0</v>
      </c>
      <c r="F100" s="310">
        <v>72</v>
      </c>
      <c r="G100" s="311">
        <v>738183</v>
      </c>
      <c r="H100" s="311">
        <v>84776</v>
      </c>
      <c r="I100" s="310">
        <v>48</v>
      </c>
      <c r="J100" s="310">
        <v>95</v>
      </c>
      <c r="K100" s="310">
        <v>16</v>
      </c>
      <c r="L100" s="310">
        <v>16</v>
      </c>
      <c r="M100" s="310">
        <v>4</v>
      </c>
      <c r="N100" s="310">
        <v>2</v>
      </c>
      <c r="O100" s="307">
        <v>18</v>
      </c>
      <c r="P100" s="299">
        <v>12</v>
      </c>
      <c r="Q100" s="289">
        <v>0</v>
      </c>
    </row>
    <row r="101" spans="2:17" x14ac:dyDescent="0.25">
      <c r="B101" s="285" t="s">
        <v>25</v>
      </c>
      <c r="C101" s="401"/>
      <c r="D101" s="299">
        <v>0</v>
      </c>
      <c r="E101" s="299">
        <v>0</v>
      </c>
      <c r="F101" s="299">
        <v>0</v>
      </c>
      <c r="G101" s="299">
        <v>0</v>
      </c>
      <c r="H101" s="299">
        <v>0</v>
      </c>
      <c r="I101" s="299">
        <v>0</v>
      </c>
      <c r="J101" s="299">
        <v>0</v>
      </c>
      <c r="K101" s="299">
        <v>0</v>
      </c>
      <c r="L101" s="299">
        <v>0</v>
      </c>
      <c r="M101" s="299">
        <v>0</v>
      </c>
      <c r="N101" s="299">
        <v>0</v>
      </c>
      <c r="O101" s="299">
        <v>0</v>
      </c>
      <c r="P101" s="299">
        <v>0</v>
      </c>
      <c r="Q101" s="299">
        <v>0</v>
      </c>
    </row>
    <row r="102" spans="2:17" x14ac:dyDescent="0.25">
      <c r="B102" s="316" t="s">
        <v>161</v>
      </c>
      <c r="C102" s="401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36"/>
      <c r="D103" s="319">
        <v>0</v>
      </c>
      <c r="E103" s="319">
        <v>0</v>
      </c>
      <c r="F103" s="319">
        <v>181</v>
      </c>
      <c r="G103" s="319">
        <v>0</v>
      </c>
      <c r="H103" s="319">
        <v>139449.60000000001</v>
      </c>
      <c r="I103" s="319">
        <v>0</v>
      </c>
      <c r="J103" s="319">
        <v>38</v>
      </c>
      <c r="K103" s="319">
        <v>30</v>
      </c>
      <c r="L103" s="319">
        <v>34</v>
      </c>
      <c r="M103" s="319">
        <v>0</v>
      </c>
      <c r="N103" s="319">
        <v>0</v>
      </c>
      <c r="O103" s="319">
        <v>34</v>
      </c>
      <c r="P103" s="319">
        <v>143</v>
      </c>
      <c r="Q103" s="319">
        <v>0</v>
      </c>
    </row>
    <row r="104" spans="2:17" x14ac:dyDescent="0.25">
      <c r="B104" s="402"/>
      <c r="C104" s="403"/>
      <c r="D104" s="288">
        <f>D99+D100+D101+D102+D103</f>
        <v>0</v>
      </c>
      <c r="E104" s="288">
        <f t="shared" ref="E104" si="30">E99+E100+E101+E102+E103</f>
        <v>0</v>
      </c>
      <c r="F104" s="288">
        <f>SUM(F99:F103)</f>
        <v>439</v>
      </c>
      <c r="G104" s="288">
        <f t="shared" ref="G104:K104" si="31">SUM(G99:G103)</f>
        <v>3171473</v>
      </c>
      <c r="H104" s="288">
        <f t="shared" si="31"/>
        <v>336689.6</v>
      </c>
      <c r="I104" s="288">
        <f t="shared" si="31"/>
        <v>175</v>
      </c>
      <c r="J104" s="288">
        <f t="shared" si="31"/>
        <v>184</v>
      </c>
      <c r="K104" s="288">
        <f t="shared" si="31"/>
        <v>75</v>
      </c>
      <c r="L104" s="288">
        <f t="shared" ref="L104" si="32">SUM(L99:L103)</f>
        <v>83</v>
      </c>
      <c r="M104" s="288">
        <f t="shared" ref="M104" si="33">SUM(M99:M103)</f>
        <v>27</v>
      </c>
      <c r="N104" s="288">
        <f t="shared" ref="N104" si="34">SUM(N99:N103)</f>
        <v>26</v>
      </c>
      <c r="O104" s="288">
        <f t="shared" ref="O104:P104" si="35">SUM(O99:O103)</f>
        <v>109</v>
      </c>
      <c r="P104" s="288">
        <f t="shared" si="35"/>
        <v>229</v>
      </c>
      <c r="Q104" s="288">
        <f t="shared" ref="Q104" si="36">Q99+Q100+Q101+Q102+Q103</f>
        <v>9</v>
      </c>
    </row>
    <row r="107" spans="2:17" ht="18.75" x14ac:dyDescent="0.3">
      <c r="B107" s="451" t="s">
        <v>422</v>
      </c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406" t="s">
        <v>5</v>
      </c>
      <c r="C109" s="406" t="s">
        <v>12</v>
      </c>
      <c r="D109" s="406" t="s">
        <v>6</v>
      </c>
      <c r="E109" s="406" t="s">
        <v>17</v>
      </c>
      <c r="F109" s="406" t="s">
        <v>15</v>
      </c>
      <c r="G109" s="406" t="s">
        <v>100</v>
      </c>
      <c r="H109" s="406" t="s">
        <v>14</v>
      </c>
      <c r="I109" s="406" t="s">
        <v>13</v>
      </c>
      <c r="J109" s="406" t="s">
        <v>8</v>
      </c>
      <c r="K109" s="398" t="s">
        <v>113</v>
      </c>
      <c r="L109" s="409"/>
      <c r="M109" s="409"/>
      <c r="N109" s="409"/>
      <c r="O109" s="399"/>
      <c r="P109" s="394" t="s">
        <v>16</v>
      </c>
      <c r="Q109" s="395"/>
    </row>
    <row r="110" spans="2:17" ht="30" x14ac:dyDescent="0.25">
      <c r="B110" s="407"/>
      <c r="C110" s="407"/>
      <c r="D110" s="407"/>
      <c r="E110" s="407"/>
      <c r="F110" s="407"/>
      <c r="G110" s="407"/>
      <c r="H110" s="407"/>
      <c r="I110" s="407"/>
      <c r="J110" s="407"/>
      <c r="K110" s="398" t="s">
        <v>1</v>
      </c>
      <c r="L110" s="399"/>
      <c r="M110" s="398" t="s">
        <v>2</v>
      </c>
      <c r="N110" s="399"/>
      <c r="O110" s="283" t="s">
        <v>10</v>
      </c>
      <c r="P110" s="396"/>
      <c r="Q110" s="397"/>
    </row>
    <row r="111" spans="2:17" x14ac:dyDescent="0.25">
      <c r="B111" s="408"/>
      <c r="C111" s="408"/>
      <c r="D111" s="408"/>
      <c r="E111" s="408"/>
      <c r="F111" s="408"/>
      <c r="G111" s="408"/>
      <c r="H111" s="408"/>
      <c r="I111" s="408"/>
      <c r="J111" s="408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16" t="s">
        <v>0</v>
      </c>
      <c r="C112" s="400">
        <v>42987</v>
      </c>
      <c r="D112" s="316">
        <v>0</v>
      </c>
      <c r="E112" s="316">
        <v>0</v>
      </c>
      <c r="F112" s="307">
        <v>51</v>
      </c>
      <c r="G112" s="308">
        <v>590000</v>
      </c>
      <c r="H112" s="308">
        <v>29000</v>
      </c>
      <c r="I112" s="307">
        <v>81</v>
      </c>
      <c r="J112" s="307">
        <v>55</v>
      </c>
      <c r="K112" s="307">
        <v>13</v>
      </c>
      <c r="L112" s="307">
        <v>12</v>
      </c>
      <c r="M112" s="307">
        <v>21</v>
      </c>
      <c r="N112" s="307">
        <v>20</v>
      </c>
      <c r="O112" s="307">
        <v>32</v>
      </c>
      <c r="P112" s="309">
        <v>10</v>
      </c>
      <c r="Q112" s="309">
        <v>5</v>
      </c>
    </row>
    <row r="113" spans="2:17" x14ac:dyDescent="0.25">
      <c r="B113" s="285" t="s">
        <v>24</v>
      </c>
      <c r="C113" s="401"/>
      <c r="D113" s="299">
        <v>0</v>
      </c>
      <c r="E113" s="299">
        <v>0</v>
      </c>
      <c r="F113" s="310">
        <v>18</v>
      </c>
      <c r="G113" s="311">
        <v>120350</v>
      </c>
      <c r="H113" s="311">
        <v>1450</v>
      </c>
      <c r="I113" s="310">
        <v>60</v>
      </c>
      <c r="J113" s="310">
        <v>58</v>
      </c>
      <c r="K113" s="310">
        <v>6</v>
      </c>
      <c r="L113" s="310">
        <v>6</v>
      </c>
      <c r="M113" s="310">
        <v>1</v>
      </c>
      <c r="N113" s="310">
        <v>1</v>
      </c>
      <c r="O113" s="307">
        <v>7</v>
      </c>
      <c r="P113" s="299">
        <v>2</v>
      </c>
      <c r="Q113" s="289">
        <v>0</v>
      </c>
    </row>
    <row r="114" spans="2:17" x14ac:dyDescent="0.25">
      <c r="B114" s="285" t="s">
        <v>25</v>
      </c>
      <c r="C114" s="401"/>
      <c r="D114" s="299">
        <v>0</v>
      </c>
      <c r="E114" s="299">
        <v>0</v>
      </c>
      <c r="F114" s="310">
        <v>0</v>
      </c>
      <c r="G114" s="310">
        <v>0</v>
      </c>
      <c r="H114" s="310">
        <v>0</v>
      </c>
      <c r="I114" s="310">
        <v>0</v>
      </c>
      <c r="J114" s="310">
        <v>0</v>
      </c>
      <c r="K114" s="310">
        <v>0</v>
      </c>
      <c r="L114" s="310">
        <v>0</v>
      </c>
      <c r="M114" s="310">
        <v>0</v>
      </c>
      <c r="N114" s="310">
        <v>0</v>
      </c>
      <c r="O114" s="310">
        <v>0</v>
      </c>
      <c r="P114" s="310">
        <v>0</v>
      </c>
      <c r="Q114" s="303">
        <v>0</v>
      </c>
    </row>
    <row r="115" spans="2:17" x14ac:dyDescent="0.25">
      <c r="B115" s="316" t="s">
        <v>161</v>
      </c>
      <c r="C115" s="401"/>
      <c r="D115" s="295">
        <v>0</v>
      </c>
      <c r="E115" s="307">
        <v>0</v>
      </c>
      <c r="F115" s="295">
        <v>0</v>
      </c>
      <c r="G115" s="307">
        <v>0</v>
      </c>
      <c r="H115" s="295">
        <v>0</v>
      </c>
      <c r="I115" s="307">
        <v>0</v>
      </c>
      <c r="J115" s="295">
        <v>0</v>
      </c>
      <c r="K115" s="307">
        <v>0</v>
      </c>
      <c r="L115" s="295">
        <v>0</v>
      </c>
      <c r="M115" s="307">
        <v>0</v>
      </c>
      <c r="N115" s="295">
        <v>0</v>
      </c>
      <c r="O115" s="307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36"/>
      <c r="D116" s="295">
        <v>0</v>
      </c>
      <c r="E116" s="307">
        <v>0</v>
      </c>
      <c r="F116" s="295">
        <v>0</v>
      </c>
      <c r="G116" s="307">
        <v>0</v>
      </c>
      <c r="H116" s="295">
        <v>0</v>
      </c>
      <c r="I116" s="307">
        <v>0</v>
      </c>
      <c r="J116" s="295">
        <v>0</v>
      </c>
      <c r="K116" s="307">
        <v>0</v>
      </c>
      <c r="L116" s="295">
        <v>0</v>
      </c>
      <c r="M116" s="307">
        <v>0</v>
      </c>
      <c r="N116" s="295">
        <v>0</v>
      </c>
      <c r="O116" s="307">
        <v>0</v>
      </c>
      <c r="P116" s="295">
        <v>0</v>
      </c>
      <c r="Q116" s="295">
        <v>0</v>
      </c>
    </row>
    <row r="117" spans="2:17" x14ac:dyDescent="0.25">
      <c r="B117" s="402"/>
      <c r="C117" s="403"/>
      <c r="D117" s="288">
        <f>D112+D113+D114+D115+D116</f>
        <v>0</v>
      </c>
      <c r="E117" s="288">
        <f t="shared" ref="E117" si="37">E112+E113+E114+E115+E116</f>
        <v>0</v>
      </c>
      <c r="F117" s="288">
        <f>SUM(F112:F116)</f>
        <v>69</v>
      </c>
      <c r="G117" s="288">
        <f t="shared" ref="G117:P117" si="38">SUM(G112:G116)</f>
        <v>710350</v>
      </c>
      <c r="H117" s="288">
        <f t="shared" si="38"/>
        <v>30450</v>
      </c>
      <c r="I117" s="288">
        <f t="shared" si="38"/>
        <v>141</v>
      </c>
      <c r="J117" s="288">
        <f t="shared" si="38"/>
        <v>113</v>
      </c>
      <c r="K117" s="288">
        <f t="shared" si="38"/>
        <v>19</v>
      </c>
      <c r="L117" s="288">
        <f t="shared" si="38"/>
        <v>18</v>
      </c>
      <c r="M117" s="288">
        <f t="shared" si="38"/>
        <v>22</v>
      </c>
      <c r="N117" s="288">
        <f t="shared" si="38"/>
        <v>21</v>
      </c>
      <c r="O117" s="288">
        <f t="shared" si="38"/>
        <v>39</v>
      </c>
      <c r="P117" s="288">
        <f t="shared" si="38"/>
        <v>12</v>
      </c>
      <c r="Q117" s="288">
        <f t="shared" ref="Q117" si="39">Q112+Q113+Q114+Q115+Q116</f>
        <v>5</v>
      </c>
    </row>
    <row r="120" spans="2:17" ht="18.75" x14ac:dyDescent="0.3">
      <c r="B120" s="451" t="s">
        <v>423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406" t="s">
        <v>5</v>
      </c>
      <c r="C122" s="406" t="s">
        <v>12</v>
      </c>
      <c r="D122" s="406" t="s">
        <v>6</v>
      </c>
      <c r="E122" s="406" t="s">
        <v>17</v>
      </c>
      <c r="F122" s="406" t="s">
        <v>15</v>
      </c>
      <c r="G122" s="406" t="s">
        <v>100</v>
      </c>
      <c r="H122" s="406" t="s">
        <v>14</v>
      </c>
      <c r="I122" s="406" t="s">
        <v>13</v>
      </c>
      <c r="J122" s="406" t="s">
        <v>8</v>
      </c>
      <c r="K122" s="398" t="s">
        <v>113</v>
      </c>
      <c r="L122" s="409"/>
      <c r="M122" s="409"/>
      <c r="N122" s="409"/>
      <c r="O122" s="399"/>
      <c r="P122" s="394" t="s">
        <v>16</v>
      </c>
      <c r="Q122" s="395"/>
    </row>
    <row r="123" spans="2:17" ht="30" x14ac:dyDescent="0.25">
      <c r="B123" s="407"/>
      <c r="C123" s="407"/>
      <c r="D123" s="407"/>
      <c r="E123" s="407"/>
      <c r="F123" s="407"/>
      <c r="G123" s="407"/>
      <c r="H123" s="407"/>
      <c r="I123" s="407"/>
      <c r="J123" s="407"/>
      <c r="K123" s="398" t="s">
        <v>1</v>
      </c>
      <c r="L123" s="399"/>
      <c r="M123" s="398" t="s">
        <v>2</v>
      </c>
      <c r="N123" s="399"/>
      <c r="O123" s="283" t="s">
        <v>10</v>
      </c>
      <c r="P123" s="396"/>
      <c r="Q123" s="397"/>
    </row>
    <row r="124" spans="2:17" x14ac:dyDescent="0.25">
      <c r="B124" s="408"/>
      <c r="C124" s="408"/>
      <c r="D124" s="408"/>
      <c r="E124" s="408"/>
      <c r="F124" s="408"/>
      <c r="G124" s="408"/>
      <c r="H124" s="408"/>
      <c r="I124" s="408"/>
      <c r="J124" s="408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16" t="s">
        <v>0</v>
      </c>
      <c r="C125" s="400">
        <v>42988</v>
      </c>
      <c r="D125" s="316">
        <v>0</v>
      </c>
      <c r="E125" s="316">
        <v>0</v>
      </c>
      <c r="F125" s="307">
        <v>63</v>
      </c>
      <c r="G125" s="308">
        <v>2452874.7999999998</v>
      </c>
      <c r="H125" s="308">
        <v>152823</v>
      </c>
      <c r="I125" s="307">
        <v>123</v>
      </c>
      <c r="J125" s="307">
        <v>50</v>
      </c>
      <c r="K125" s="307">
        <v>14</v>
      </c>
      <c r="L125" s="307">
        <v>14</v>
      </c>
      <c r="M125" s="307">
        <v>31</v>
      </c>
      <c r="N125" s="307">
        <v>29</v>
      </c>
      <c r="O125" s="307">
        <v>43</v>
      </c>
      <c r="P125" s="309">
        <v>30</v>
      </c>
      <c r="Q125" s="309">
        <v>8</v>
      </c>
    </row>
    <row r="126" spans="2:17" x14ac:dyDescent="0.25">
      <c r="B126" s="285" t="s">
        <v>24</v>
      </c>
      <c r="C126" s="401"/>
      <c r="D126" s="299">
        <v>0</v>
      </c>
      <c r="E126" s="299">
        <v>0</v>
      </c>
      <c r="F126" s="310">
        <v>10</v>
      </c>
      <c r="G126" s="311">
        <v>532330</v>
      </c>
      <c r="H126" s="311">
        <v>85790</v>
      </c>
      <c r="I126" s="310">
        <v>58</v>
      </c>
      <c r="J126" s="310">
        <v>55</v>
      </c>
      <c r="K126" s="310">
        <v>4</v>
      </c>
      <c r="L126" s="310">
        <v>4</v>
      </c>
      <c r="M126" s="310">
        <v>3</v>
      </c>
      <c r="N126" s="310">
        <v>3</v>
      </c>
      <c r="O126" s="307">
        <v>7</v>
      </c>
      <c r="P126" s="299">
        <v>2</v>
      </c>
      <c r="Q126" s="289">
        <v>0</v>
      </c>
    </row>
    <row r="127" spans="2:17" x14ac:dyDescent="0.25">
      <c r="B127" s="285" t="s">
        <v>25</v>
      </c>
      <c r="C127" s="401"/>
      <c r="D127" s="299">
        <v>0</v>
      </c>
      <c r="E127" s="299">
        <v>0</v>
      </c>
      <c r="F127" s="310">
        <v>0</v>
      </c>
      <c r="G127" s="310">
        <v>0</v>
      </c>
      <c r="H127" s="310">
        <v>0</v>
      </c>
      <c r="I127" s="310">
        <v>0</v>
      </c>
      <c r="J127" s="310">
        <v>0</v>
      </c>
      <c r="K127" s="310">
        <v>0</v>
      </c>
      <c r="L127" s="310">
        <v>0</v>
      </c>
      <c r="M127" s="310">
        <v>0</v>
      </c>
      <c r="N127" s="310">
        <v>0</v>
      </c>
      <c r="O127" s="310">
        <v>0</v>
      </c>
      <c r="P127" s="320">
        <v>0</v>
      </c>
      <c r="Q127" s="303">
        <v>0</v>
      </c>
    </row>
    <row r="128" spans="2:17" x14ac:dyDescent="0.25">
      <c r="B128" s="316" t="s">
        <v>161</v>
      </c>
      <c r="C128" s="401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36"/>
      <c r="D129" s="295">
        <v>0</v>
      </c>
      <c r="E129" s="295">
        <v>0</v>
      </c>
      <c r="F129" s="295">
        <v>0</v>
      </c>
      <c r="G129" s="295">
        <v>0</v>
      </c>
      <c r="H129" s="295">
        <v>0</v>
      </c>
      <c r="I129" s="295">
        <v>0</v>
      </c>
      <c r="J129" s="295">
        <v>0</v>
      </c>
      <c r="K129" s="295">
        <v>0</v>
      </c>
      <c r="L129" s="295">
        <v>0</v>
      </c>
      <c r="M129" s="295">
        <v>0</v>
      </c>
      <c r="N129" s="295">
        <v>0</v>
      </c>
      <c r="O129" s="295">
        <v>0</v>
      </c>
      <c r="P129" s="295">
        <v>0</v>
      </c>
      <c r="Q129" s="295">
        <v>0</v>
      </c>
    </row>
    <row r="130" spans="2:17" x14ac:dyDescent="0.25">
      <c r="B130" s="402"/>
      <c r="C130" s="403"/>
      <c r="D130" s="288">
        <f>D125+D126+D127+D128+D129</f>
        <v>0</v>
      </c>
      <c r="E130" s="288">
        <f t="shared" ref="E130" si="40">E125+E126+E127+E128+E129</f>
        <v>0</v>
      </c>
      <c r="F130" s="288">
        <f>SUM(F125:F129)</f>
        <v>73</v>
      </c>
      <c r="G130" s="288">
        <f>SUM(G125:G129)</f>
        <v>2985204.8</v>
      </c>
      <c r="H130" s="288">
        <f t="shared" ref="H130:Q130" si="41">SUM(H125:H129)</f>
        <v>238613</v>
      </c>
      <c r="I130" s="288">
        <f t="shared" si="41"/>
        <v>181</v>
      </c>
      <c r="J130" s="288">
        <f t="shared" si="41"/>
        <v>105</v>
      </c>
      <c r="K130" s="288">
        <f t="shared" si="41"/>
        <v>18</v>
      </c>
      <c r="L130" s="288">
        <f t="shared" si="41"/>
        <v>18</v>
      </c>
      <c r="M130" s="288">
        <f t="shared" si="41"/>
        <v>34</v>
      </c>
      <c r="N130" s="288">
        <f t="shared" si="41"/>
        <v>32</v>
      </c>
      <c r="O130" s="288">
        <f t="shared" si="41"/>
        <v>50</v>
      </c>
      <c r="P130" s="288">
        <f t="shared" si="41"/>
        <v>32</v>
      </c>
      <c r="Q130" s="288">
        <f t="shared" si="41"/>
        <v>8</v>
      </c>
    </row>
    <row r="133" spans="2:17" ht="18.75" x14ac:dyDescent="0.3">
      <c r="B133" s="451" t="s">
        <v>424</v>
      </c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406" t="s">
        <v>5</v>
      </c>
      <c r="C135" s="406" t="s">
        <v>12</v>
      </c>
      <c r="D135" s="406" t="s">
        <v>6</v>
      </c>
      <c r="E135" s="406" t="s">
        <v>17</v>
      </c>
      <c r="F135" s="406" t="s">
        <v>15</v>
      </c>
      <c r="G135" s="406" t="s">
        <v>100</v>
      </c>
      <c r="H135" s="406" t="s">
        <v>14</v>
      </c>
      <c r="I135" s="406" t="s">
        <v>13</v>
      </c>
      <c r="J135" s="406" t="s">
        <v>8</v>
      </c>
      <c r="K135" s="398" t="s">
        <v>113</v>
      </c>
      <c r="L135" s="409"/>
      <c r="M135" s="409"/>
      <c r="N135" s="409"/>
      <c r="O135" s="399"/>
      <c r="P135" s="394" t="s">
        <v>16</v>
      </c>
      <c r="Q135" s="395"/>
    </row>
    <row r="136" spans="2:17" ht="30" x14ac:dyDescent="0.25">
      <c r="B136" s="407"/>
      <c r="C136" s="407"/>
      <c r="D136" s="407"/>
      <c r="E136" s="407"/>
      <c r="F136" s="407"/>
      <c r="G136" s="407"/>
      <c r="H136" s="407"/>
      <c r="I136" s="407"/>
      <c r="J136" s="407"/>
      <c r="K136" s="398" t="s">
        <v>1</v>
      </c>
      <c r="L136" s="399"/>
      <c r="M136" s="398" t="s">
        <v>2</v>
      </c>
      <c r="N136" s="399"/>
      <c r="O136" s="283" t="s">
        <v>10</v>
      </c>
      <c r="P136" s="396"/>
      <c r="Q136" s="397"/>
    </row>
    <row r="137" spans="2:17" x14ac:dyDescent="0.25">
      <c r="B137" s="408"/>
      <c r="C137" s="408"/>
      <c r="D137" s="408"/>
      <c r="E137" s="408"/>
      <c r="F137" s="408"/>
      <c r="G137" s="408"/>
      <c r="H137" s="408"/>
      <c r="I137" s="408"/>
      <c r="J137" s="408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16" t="s">
        <v>0</v>
      </c>
      <c r="C138" s="400">
        <v>42989</v>
      </c>
      <c r="D138" s="316">
        <v>0</v>
      </c>
      <c r="E138" s="316">
        <v>0</v>
      </c>
      <c r="F138" s="307">
        <v>120</v>
      </c>
      <c r="G138" s="308">
        <v>3555097.9</v>
      </c>
      <c r="H138" s="308">
        <v>112943</v>
      </c>
      <c r="I138" s="307">
        <v>138</v>
      </c>
      <c r="J138" s="307">
        <v>72</v>
      </c>
      <c r="K138" s="307">
        <v>27</v>
      </c>
      <c r="L138" s="307">
        <v>23</v>
      </c>
      <c r="M138" s="307">
        <v>36</v>
      </c>
      <c r="N138" s="307">
        <v>36</v>
      </c>
      <c r="O138" s="307">
        <v>59</v>
      </c>
      <c r="P138" s="309">
        <v>73</v>
      </c>
      <c r="Q138" s="309">
        <v>8</v>
      </c>
    </row>
    <row r="139" spans="2:17" x14ac:dyDescent="0.25">
      <c r="B139" s="285" t="s">
        <v>24</v>
      </c>
      <c r="C139" s="401"/>
      <c r="D139" s="299">
        <v>0</v>
      </c>
      <c r="E139" s="299">
        <v>0</v>
      </c>
      <c r="F139" s="310">
        <v>36</v>
      </c>
      <c r="G139" s="311">
        <v>1246850</v>
      </c>
      <c r="H139" s="311">
        <v>247310</v>
      </c>
      <c r="I139" s="310">
        <v>60</v>
      </c>
      <c r="J139" s="310">
        <v>96</v>
      </c>
      <c r="K139" s="310">
        <v>9</v>
      </c>
      <c r="L139" s="310">
        <v>21</v>
      </c>
      <c r="M139" s="310">
        <v>2</v>
      </c>
      <c r="N139" s="310">
        <v>4</v>
      </c>
      <c r="O139" s="307">
        <v>25</v>
      </c>
      <c r="P139" s="299">
        <v>12</v>
      </c>
      <c r="Q139" s="289">
        <v>0</v>
      </c>
    </row>
    <row r="140" spans="2:17" x14ac:dyDescent="0.25">
      <c r="B140" s="285" t="s">
        <v>25</v>
      </c>
      <c r="C140" s="401"/>
      <c r="D140" s="299">
        <v>0</v>
      </c>
      <c r="E140" s="299">
        <v>0</v>
      </c>
      <c r="F140" s="310">
        <v>27</v>
      </c>
      <c r="G140" s="310">
        <v>424826</v>
      </c>
      <c r="H140" s="310">
        <v>2900</v>
      </c>
      <c r="I140" s="310">
        <v>26</v>
      </c>
      <c r="J140" s="310">
        <v>18</v>
      </c>
      <c r="K140" s="299">
        <v>11</v>
      </c>
      <c r="L140" s="316">
        <v>10</v>
      </c>
      <c r="M140" s="303">
        <v>0</v>
      </c>
      <c r="N140" s="303">
        <v>0</v>
      </c>
      <c r="O140" s="303">
        <v>10</v>
      </c>
      <c r="P140" s="320">
        <v>6</v>
      </c>
      <c r="Q140" s="303">
        <v>0</v>
      </c>
    </row>
    <row r="141" spans="2:17" x14ac:dyDescent="0.25">
      <c r="B141" s="316" t="s">
        <v>161</v>
      </c>
      <c r="C141" s="401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36"/>
      <c r="D142" s="319">
        <v>0</v>
      </c>
      <c r="E142" s="319">
        <v>0</v>
      </c>
      <c r="F142" s="319">
        <v>66</v>
      </c>
      <c r="G142" s="319">
        <v>0</v>
      </c>
      <c r="H142" s="319">
        <v>153534.65</v>
      </c>
      <c r="I142" s="319">
        <v>0</v>
      </c>
      <c r="J142" s="319">
        <v>38</v>
      </c>
      <c r="K142" s="319">
        <v>34</v>
      </c>
      <c r="L142" s="319">
        <v>30</v>
      </c>
      <c r="M142" s="319">
        <v>0</v>
      </c>
      <c r="N142" s="319">
        <v>0</v>
      </c>
      <c r="O142" s="319">
        <v>30</v>
      </c>
      <c r="P142" s="319">
        <v>0</v>
      </c>
      <c r="Q142" s="319">
        <v>0</v>
      </c>
    </row>
    <row r="143" spans="2:17" x14ac:dyDescent="0.25">
      <c r="B143" s="402"/>
      <c r="C143" s="403"/>
      <c r="D143" s="288">
        <f>D138+D139+D140+D141+D142</f>
        <v>0</v>
      </c>
      <c r="E143" s="288">
        <f t="shared" ref="E143" si="42">E138+E139+E140+E141+E142</f>
        <v>0</v>
      </c>
      <c r="F143" s="288">
        <f>SUM(F138:F142)</f>
        <v>249</v>
      </c>
      <c r="G143" s="288">
        <f>SUM(G138:G142)</f>
        <v>5226773.9000000004</v>
      </c>
      <c r="H143" s="288">
        <f t="shared" ref="H143:Q143" si="43">SUM(H138:H142)</f>
        <v>516687.65</v>
      </c>
      <c r="I143" s="288">
        <f t="shared" si="43"/>
        <v>224</v>
      </c>
      <c r="J143" s="288">
        <f t="shared" si="43"/>
        <v>224</v>
      </c>
      <c r="K143" s="288">
        <f>SUM(K138:K142)</f>
        <v>81</v>
      </c>
      <c r="L143" s="288">
        <f>SUM(L138:L142)</f>
        <v>84</v>
      </c>
      <c r="M143" s="288">
        <f>SUM(M138:M142)</f>
        <v>38</v>
      </c>
      <c r="N143" s="288">
        <f>SUM(N138:N142)</f>
        <v>40</v>
      </c>
      <c r="O143" s="288">
        <f>SUM(O138:O142)</f>
        <v>124</v>
      </c>
      <c r="P143" s="288">
        <f t="shared" si="43"/>
        <v>91</v>
      </c>
      <c r="Q143" s="288">
        <f t="shared" si="43"/>
        <v>8</v>
      </c>
    </row>
    <row r="146" spans="2:17" ht="18.75" x14ac:dyDescent="0.3">
      <c r="B146" s="451" t="s">
        <v>425</v>
      </c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406" t="s">
        <v>5</v>
      </c>
      <c r="C148" s="406" t="s">
        <v>12</v>
      </c>
      <c r="D148" s="406" t="s">
        <v>6</v>
      </c>
      <c r="E148" s="406" t="s">
        <v>17</v>
      </c>
      <c r="F148" s="406" t="s">
        <v>15</v>
      </c>
      <c r="G148" s="406" t="s">
        <v>100</v>
      </c>
      <c r="H148" s="406" t="s">
        <v>14</v>
      </c>
      <c r="I148" s="406" t="s">
        <v>13</v>
      </c>
      <c r="J148" s="406" t="s">
        <v>8</v>
      </c>
      <c r="K148" s="398" t="s">
        <v>113</v>
      </c>
      <c r="L148" s="409"/>
      <c r="M148" s="409"/>
      <c r="N148" s="409"/>
      <c r="O148" s="399"/>
      <c r="P148" s="394" t="s">
        <v>16</v>
      </c>
      <c r="Q148" s="395"/>
    </row>
    <row r="149" spans="2:17" ht="30" x14ac:dyDescent="0.25">
      <c r="B149" s="407"/>
      <c r="C149" s="407"/>
      <c r="D149" s="407"/>
      <c r="E149" s="407"/>
      <c r="F149" s="407"/>
      <c r="G149" s="407"/>
      <c r="H149" s="407"/>
      <c r="I149" s="407"/>
      <c r="J149" s="407"/>
      <c r="K149" s="398" t="s">
        <v>1</v>
      </c>
      <c r="L149" s="399"/>
      <c r="M149" s="398" t="s">
        <v>2</v>
      </c>
      <c r="N149" s="399"/>
      <c r="O149" s="283" t="s">
        <v>10</v>
      </c>
      <c r="P149" s="396"/>
      <c r="Q149" s="397"/>
    </row>
    <row r="150" spans="2:17" x14ac:dyDescent="0.25">
      <c r="B150" s="408"/>
      <c r="C150" s="408"/>
      <c r="D150" s="408"/>
      <c r="E150" s="408"/>
      <c r="F150" s="408"/>
      <c r="G150" s="408"/>
      <c r="H150" s="408"/>
      <c r="I150" s="408"/>
      <c r="J150" s="408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16" t="s">
        <v>0</v>
      </c>
      <c r="C151" s="400">
        <v>42990</v>
      </c>
      <c r="D151" s="316">
        <v>0</v>
      </c>
      <c r="E151" s="316">
        <v>0</v>
      </c>
      <c r="F151" s="307">
        <v>103</v>
      </c>
      <c r="G151" s="308">
        <v>4079280</v>
      </c>
      <c r="H151" s="308">
        <v>126432</v>
      </c>
      <c r="I151" s="307">
        <v>103</v>
      </c>
      <c r="J151" s="307">
        <v>62</v>
      </c>
      <c r="K151" s="307">
        <v>30</v>
      </c>
      <c r="L151" s="307">
        <v>27</v>
      </c>
      <c r="M151" s="307">
        <v>40</v>
      </c>
      <c r="N151" s="307">
        <v>32</v>
      </c>
      <c r="O151" s="307">
        <v>59</v>
      </c>
      <c r="P151" s="309">
        <v>78</v>
      </c>
      <c r="Q151" s="309">
        <v>9</v>
      </c>
    </row>
    <row r="152" spans="2:17" x14ac:dyDescent="0.25">
      <c r="B152" s="285" t="s">
        <v>24</v>
      </c>
      <c r="C152" s="401"/>
      <c r="D152" s="299">
        <v>0</v>
      </c>
      <c r="E152" s="299">
        <v>0</v>
      </c>
      <c r="F152" s="310">
        <v>45</v>
      </c>
      <c r="G152" s="311">
        <v>1883940</v>
      </c>
      <c r="H152" s="311">
        <v>118670</v>
      </c>
      <c r="I152" s="310">
        <v>55</v>
      </c>
      <c r="J152" s="310">
        <v>98</v>
      </c>
      <c r="K152" s="310">
        <v>18</v>
      </c>
      <c r="L152" s="310">
        <v>18</v>
      </c>
      <c r="M152" s="310">
        <v>4</v>
      </c>
      <c r="N152" s="310">
        <v>4</v>
      </c>
      <c r="O152" s="307">
        <v>22</v>
      </c>
      <c r="P152" s="299">
        <v>12</v>
      </c>
      <c r="Q152" s="289">
        <v>0</v>
      </c>
    </row>
    <row r="153" spans="2:17" x14ac:dyDescent="0.25">
      <c r="B153" s="285" t="s">
        <v>25</v>
      </c>
      <c r="C153" s="401"/>
      <c r="D153" s="299">
        <v>0</v>
      </c>
      <c r="E153" s="299">
        <v>0</v>
      </c>
      <c r="F153" s="310">
        <v>34</v>
      </c>
      <c r="G153" s="310">
        <v>426067</v>
      </c>
      <c r="H153" s="310">
        <v>3360</v>
      </c>
      <c r="I153" s="310">
        <v>52</v>
      </c>
      <c r="J153" s="310">
        <v>24</v>
      </c>
      <c r="K153" s="299">
        <v>10</v>
      </c>
      <c r="L153" s="316">
        <v>10</v>
      </c>
      <c r="M153" s="303">
        <v>0</v>
      </c>
      <c r="N153" s="303">
        <v>0</v>
      </c>
      <c r="O153" s="303">
        <v>10</v>
      </c>
      <c r="P153" s="320">
        <v>6</v>
      </c>
      <c r="Q153" s="303">
        <v>0</v>
      </c>
    </row>
    <row r="154" spans="2:17" x14ac:dyDescent="0.25">
      <c r="B154" s="316" t="s">
        <v>161</v>
      </c>
      <c r="C154" s="401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36"/>
      <c r="D155" s="319">
        <v>0</v>
      </c>
      <c r="E155" s="319">
        <v>0</v>
      </c>
      <c r="F155" s="319">
        <v>51</v>
      </c>
      <c r="G155" s="319">
        <v>0</v>
      </c>
      <c r="H155" s="319">
        <v>121147.6</v>
      </c>
      <c r="I155" s="319">
        <v>0</v>
      </c>
      <c r="J155" s="319">
        <v>39</v>
      </c>
      <c r="K155" s="319">
        <v>30</v>
      </c>
      <c r="L155" s="319">
        <v>33</v>
      </c>
      <c r="M155" s="319">
        <v>0</v>
      </c>
      <c r="N155" s="319">
        <v>0</v>
      </c>
      <c r="O155" s="319">
        <v>33</v>
      </c>
      <c r="P155" s="319">
        <v>142</v>
      </c>
      <c r="Q155" s="319">
        <v>0</v>
      </c>
    </row>
    <row r="156" spans="2:17" x14ac:dyDescent="0.25">
      <c r="B156" s="402"/>
      <c r="C156" s="403"/>
      <c r="D156" s="288">
        <f>D151+D152+D153+D154+D155</f>
        <v>0</v>
      </c>
      <c r="E156" s="288">
        <f t="shared" ref="E156" si="44">E151+E152+E153+E154+E155</f>
        <v>0</v>
      </c>
      <c r="F156" s="288">
        <f>SUM(F151:F155)</f>
        <v>233</v>
      </c>
      <c r="G156" s="288">
        <f>SUM(G151:G155)</f>
        <v>6389287</v>
      </c>
      <c r="H156" s="288">
        <f t="shared" ref="H156:Q156" si="45">SUM(H151:H155)</f>
        <v>369609.6</v>
      </c>
      <c r="I156" s="288">
        <f t="shared" si="45"/>
        <v>210</v>
      </c>
      <c r="J156" s="288">
        <f t="shared" si="45"/>
        <v>223</v>
      </c>
      <c r="K156" s="288">
        <f t="shared" si="45"/>
        <v>88</v>
      </c>
      <c r="L156" s="288">
        <f t="shared" si="45"/>
        <v>88</v>
      </c>
      <c r="M156" s="288">
        <f t="shared" si="45"/>
        <v>44</v>
      </c>
      <c r="N156" s="288">
        <f t="shared" si="45"/>
        <v>36</v>
      </c>
      <c r="O156" s="288">
        <f t="shared" si="45"/>
        <v>124</v>
      </c>
      <c r="P156" s="288">
        <f t="shared" si="45"/>
        <v>238</v>
      </c>
      <c r="Q156" s="288">
        <f t="shared" si="45"/>
        <v>9</v>
      </c>
    </row>
    <row r="159" spans="2:17" ht="18.75" x14ac:dyDescent="0.3">
      <c r="B159" s="451" t="s">
        <v>426</v>
      </c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x14ac:dyDescent="0.25">
      <c r="B161" s="406" t="s">
        <v>5</v>
      </c>
      <c r="C161" s="406" t="s">
        <v>12</v>
      </c>
      <c r="D161" s="406" t="s">
        <v>6</v>
      </c>
      <c r="E161" s="406" t="s">
        <v>17</v>
      </c>
      <c r="F161" s="406" t="s">
        <v>15</v>
      </c>
      <c r="G161" s="406" t="s">
        <v>100</v>
      </c>
      <c r="H161" s="406" t="s">
        <v>14</v>
      </c>
      <c r="I161" s="406" t="s">
        <v>13</v>
      </c>
      <c r="J161" s="406" t="s">
        <v>8</v>
      </c>
      <c r="K161" s="398" t="s">
        <v>113</v>
      </c>
      <c r="L161" s="409"/>
      <c r="M161" s="409"/>
      <c r="N161" s="409"/>
      <c r="O161" s="399"/>
      <c r="P161" s="394" t="s">
        <v>16</v>
      </c>
      <c r="Q161" s="395"/>
    </row>
    <row r="162" spans="2:17" ht="30" x14ac:dyDescent="0.25">
      <c r="B162" s="407"/>
      <c r="C162" s="407"/>
      <c r="D162" s="407"/>
      <c r="E162" s="407"/>
      <c r="F162" s="407"/>
      <c r="G162" s="407"/>
      <c r="H162" s="407"/>
      <c r="I162" s="407"/>
      <c r="J162" s="407"/>
      <c r="K162" s="398" t="s">
        <v>1</v>
      </c>
      <c r="L162" s="399"/>
      <c r="M162" s="398" t="s">
        <v>2</v>
      </c>
      <c r="N162" s="399"/>
      <c r="O162" s="283" t="s">
        <v>10</v>
      </c>
      <c r="P162" s="396"/>
      <c r="Q162" s="397"/>
    </row>
    <row r="163" spans="2:17" x14ac:dyDescent="0.25">
      <c r="B163" s="408"/>
      <c r="C163" s="408"/>
      <c r="D163" s="408"/>
      <c r="E163" s="408"/>
      <c r="F163" s="408"/>
      <c r="G163" s="408"/>
      <c r="H163" s="408"/>
      <c r="I163" s="408"/>
      <c r="J163" s="408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16" t="s">
        <v>0</v>
      </c>
      <c r="C164" s="400">
        <v>42991</v>
      </c>
      <c r="D164" s="316">
        <v>0</v>
      </c>
      <c r="E164" s="316">
        <v>0</v>
      </c>
      <c r="F164" s="307">
        <v>161</v>
      </c>
      <c r="G164" s="308">
        <v>3237579</v>
      </c>
      <c r="H164" s="308">
        <v>92522</v>
      </c>
      <c r="I164" s="307">
        <v>129</v>
      </c>
      <c r="J164" s="307">
        <v>69</v>
      </c>
      <c r="K164" s="307">
        <v>32</v>
      </c>
      <c r="L164" s="307">
        <v>37</v>
      </c>
      <c r="M164" s="307">
        <v>38</v>
      </c>
      <c r="N164" s="307">
        <v>32</v>
      </c>
      <c r="O164" s="307">
        <v>69</v>
      </c>
      <c r="P164" s="309">
        <v>92</v>
      </c>
      <c r="Q164" s="309">
        <v>10</v>
      </c>
    </row>
    <row r="165" spans="2:17" x14ac:dyDescent="0.25">
      <c r="B165" s="285" t="s">
        <v>24</v>
      </c>
      <c r="C165" s="401"/>
      <c r="D165" s="299">
        <v>0</v>
      </c>
      <c r="E165" s="299">
        <v>0</v>
      </c>
      <c r="F165" s="310">
        <v>45</v>
      </c>
      <c r="G165" s="311">
        <v>1054655</v>
      </c>
      <c r="H165" s="311">
        <v>61400</v>
      </c>
      <c r="I165" s="310">
        <v>60</v>
      </c>
      <c r="J165" s="310">
        <v>95</v>
      </c>
      <c r="K165" s="310">
        <v>21</v>
      </c>
      <c r="L165" s="310">
        <v>21</v>
      </c>
      <c r="M165" s="310">
        <v>3</v>
      </c>
      <c r="N165" s="310">
        <v>3</v>
      </c>
      <c r="O165" s="307">
        <v>24</v>
      </c>
      <c r="P165" s="299">
        <v>12</v>
      </c>
      <c r="Q165" s="289">
        <v>0</v>
      </c>
    </row>
    <row r="166" spans="2:17" x14ac:dyDescent="0.25">
      <c r="B166" s="285" t="s">
        <v>25</v>
      </c>
      <c r="C166" s="401"/>
      <c r="D166" s="299">
        <v>0</v>
      </c>
      <c r="E166" s="299">
        <v>0</v>
      </c>
      <c r="F166" s="310">
        <v>38</v>
      </c>
      <c r="G166" s="310">
        <v>434637</v>
      </c>
      <c r="H166" s="310">
        <v>6926</v>
      </c>
      <c r="I166" s="310">
        <v>32</v>
      </c>
      <c r="J166" s="310">
        <v>18</v>
      </c>
      <c r="K166" s="299">
        <v>8</v>
      </c>
      <c r="L166" s="316">
        <v>9</v>
      </c>
      <c r="M166" s="303">
        <v>0</v>
      </c>
      <c r="N166" s="303">
        <v>0</v>
      </c>
      <c r="O166" s="303">
        <v>9</v>
      </c>
      <c r="P166" s="320">
        <v>6</v>
      </c>
      <c r="Q166" s="303">
        <v>0</v>
      </c>
    </row>
    <row r="167" spans="2:17" x14ac:dyDescent="0.25">
      <c r="B167" s="316" t="s">
        <v>161</v>
      </c>
      <c r="C167" s="401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36"/>
      <c r="D168" s="319">
        <v>0</v>
      </c>
      <c r="E168" s="319">
        <v>0</v>
      </c>
      <c r="F168" s="319">
        <v>93</v>
      </c>
      <c r="G168" s="319">
        <v>0</v>
      </c>
      <c r="H168" s="319">
        <v>86430</v>
      </c>
      <c r="I168" s="319">
        <v>0</v>
      </c>
      <c r="J168" s="319">
        <v>29</v>
      </c>
      <c r="K168" s="319">
        <v>33</v>
      </c>
      <c r="L168" s="319">
        <v>31</v>
      </c>
      <c r="M168" s="319">
        <v>0</v>
      </c>
      <c r="N168" s="319">
        <v>0</v>
      </c>
      <c r="O168" s="319">
        <v>31</v>
      </c>
      <c r="P168" s="319">
        <v>143</v>
      </c>
      <c r="Q168" s="319">
        <v>0</v>
      </c>
    </row>
    <row r="169" spans="2:17" x14ac:dyDescent="0.25">
      <c r="B169" s="402"/>
      <c r="C169" s="403"/>
      <c r="D169" s="288">
        <f>D164+D165+D166+D167+D168</f>
        <v>0</v>
      </c>
      <c r="E169" s="288">
        <f t="shared" ref="E169" si="46">E164+E165+E166+E167+E168</f>
        <v>0</v>
      </c>
      <c r="F169" s="288">
        <f>SUM(F164:F168)</f>
        <v>337</v>
      </c>
      <c r="G169" s="288">
        <f>SUM(G164:G168)</f>
        <v>4726871</v>
      </c>
      <c r="H169" s="288">
        <f t="shared" ref="H169:Q169" si="47">SUM(H164:H168)</f>
        <v>247278</v>
      </c>
      <c r="I169" s="288">
        <f t="shared" si="47"/>
        <v>221</v>
      </c>
      <c r="J169" s="288">
        <f t="shared" si="47"/>
        <v>211</v>
      </c>
      <c r="K169" s="288">
        <f t="shared" si="47"/>
        <v>94</v>
      </c>
      <c r="L169" s="288">
        <f t="shared" si="47"/>
        <v>98</v>
      </c>
      <c r="M169" s="288">
        <f t="shared" si="47"/>
        <v>41</v>
      </c>
      <c r="N169" s="288">
        <f t="shared" si="47"/>
        <v>35</v>
      </c>
      <c r="O169" s="288">
        <f t="shared" si="47"/>
        <v>133</v>
      </c>
      <c r="P169" s="288">
        <f t="shared" si="47"/>
        <v>253</v>
      </c>
      <c r="Q169" s="288">
        <f t="shared" si="47"/>
        <v>10</v>
      </c>
    </row>
    <row r="172" spans="2:17" ht="18.75" x14ac:dyDescent="0.3">
      <c r="B172" s="451" t="s">
        <v>427</v>
      </c>
      <c r="C172" s="451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406" t="s">
        <v>5</v>
      </c>
      <c r="C174" s="406" t="s">
        <v>12</v>
      </c>
      <c r="D174" s="406" t="s">
        <v>6</v>
      </c>
      <c r="E174" s="406" t="s">
        <v>17</v>
      </c>
      <c r="F174" s="406" t="s">
        <v>15</v>
      </c>
      <c r="G174" s="406" t="s">
        <v>100</v>
      </c>
      <c r="H174" s="406" t="s">
        <v>14</v>
      </c>
      <c r="I174" s="406" t="s">
        <v>13</v>
      </c>
      <c r="J174" s="406" t="s">
        <v>8</v>
      </c>
      <c r="K174" s="398" t="s">
        <v>113</v>
      </c>
      <c r="L174" s="409"/>
      <c r="M174" s="409"/>
      <c r="N174" s="409"/>
      <c r="O174" s="399"/>
      <c r="P174" s="394" t="s">
        <v>16</v>
      </c>
      <c r="Q174" s="395"/>
    </row>
    <row r="175" spans="2:17" ht="30" x14ac:dyDescent="0.25">
      <c r="B175" s="407"/>
      <c r="C175" s="407"/>
      <c r="D175" s="407"/>
      <c r="E175" s="407"/>
      <c r="F175" s="407"/>
      <c r="G175" s="407"/>
      <c r="H175" s="407"/>
      <c r="I175" s="407"/>
      <c r="J175" s="407"/>
      <c r="K175" s="398" t="s">
        <v>1</v>
      </c>
      <c r="L175" s="399"/>
      <c r="M175" s="398" t="s">
        <v>2</v>
      </c>
      <c r="N175" s="399"/>
      <c r="O175" s="283" t="s">
        <v>10</v>
      </c>
      <c r="P175" s="396"/>
      <c r="Q175" s="397"/>
    </row>
    <row r="176" spans="2:17" x14ac:dyDescent="0.25">
      <c r="B176" s="408"/>
      <c r="C176" s="408"/>
      <c r="D176" s="408"/>
      <c r="E176" s="408"/>
      <c r="F176" s="408"/>
      <c r="G176" s="408"/>
      <c r="H176" s="408"/>
      <c r="I176" s="408"/>
      <c r="J176" s="408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16" t="s">
        <v>0</v>
      </c>
      <c r="C177" s="400">
        <v>42992</v>
      </c>
      <c r="D177" s="316">
        <v>0</v>
      </c>
      <c r="E177" s="316">
        <v>0</v>
      </c>
      <c r="F177" s="307">
        <v>121</v>
      </c>
      <c r="G177" s="308">
        <v>4081733</v>
      </c>
      <c r="H177" s="308">
        <v>146736</v>
      </c>
      <c r="I177" s="307">
        <v>132</v>
      </c>
      <c r="J177" s="307">
        <v>84</v>
      </c>
      <c r="K177" s="307">
        <v>31</v>
      </c>
      <c r="L177" s="307">
        <v>28</v>
      </c>
      <c r="M177" s="307">
        <v>35</v>
      </c>
      <c r="N177" s="307">
        <v>32</v>
      </c>
      <c r="O177" s="307">
        <v>60</v>
      </c>
      <c r="P177" s="309">
        <v>84</v>
      </c>
      <c r="Q177" s="309">
        <v>12</v>
      </c>
    </row>
    <row r="178" spans="2:17" x14ac:dyDescent="0.25">
      <c r="B178" s="285" t="s">
        <v>24</v>
      </c>
      <c r="C178" s="401"/>
      <c r="D178" s="299">
        <v>0</v>
      </c>
      <c r="E178" s="299">
        <v>0</v>
      </c>
      <c r="F178" s="310">
        <v>72</v>
      </c>
      <c r="G178" s="311">
        <v>1586230</v>
      </c>
      <c r="H178" s="311">
        <v>235640</v>
      </c>
      <c r="I178" s="310">
        <v>75</v>
      </c>
      <c r="J178" s="310">
        <v>94</v>
      </c>
      <c r="K178" s="310">
        <v>22</v>
      </c>
      <c r="L178" s="310">
        <v>22</v>
      </c>
      <c r="M178" s="310">
        <v>4</v>
      </c>
      <c r="N178" s="310">
        <v>4</v>
      </c>
      <c r="O178" s="307">
        <v>26</v>
      </c>
      <c r="P178" s="299">
        <v>12</v>
      </c>
      <c r="Q178" s="289">
        <v>0</v>
      </c>
    </row>
    <row r="179" spans="2:17" x14ac:dyDescent="0.25">
      <c r="B179" s="285" t="s">
        <v>25</v>
      </c>
      <c r="C179" s="401"/>
      <c r="D179" s="299">
        <v>0</v>
      </c>
      <c r="E179" s="299">
        <v>0</v>
      </c>
      <c r="F179" s="310">
        <v>39</v>
      </c>
      <c r="G179" s="310">
        <v>414195</v>
      </c>
      <c r="H179" s="310">
        <v>696</v>
      </c>
      <c r="I179" s="310">
        <v>44</v>
      </c>
      <c r="J179" s="310">
        <v>20</v>
      </c>
      <c r="K179" s="299">
        <v>9</v>
      </c>
      <c r="L179" s="316">
        <v>10</v>
      </c>
      <c r="M179" s="303">
        <v>0</v>
      </c>
      <c r="N179" s="303">
        <v>0</v>
      </c>
      <c r="O179" s="303">
        <v>10</v>
      </c>
      <c r="P179" s="320">
        <v>6</v>
      </c>
      <c r="Q179" s="303">
        <v>0</v>
      </c>
    </row>
    <row r="180" spans="2:17" x14ac:dyDescent="0.25">
      <c r="B180" s="316" t="s">
        <v>161</v>
      </c>
      <c r="C180" s="401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36"/>
      <c r="D181" s="319">
        <v>0</v>
      </c>
      <c r="E181" s="319">
        <v>0</v>
      </c>
      <c r="F181" s="319">
        <v>39</v>
      </c>
      <c r="G181" s="319">
        <v>0</v>
      </c>
      <c r="H181" s="319">
        <v>145905</v>
      </c>
      <c r="I181" s="319">
        <v>0</v>
      </c>
      <c r="J181" s="319">
        <v>47</v>
      </c>
      <c r="K181" s="319">
        <v>31</v>
      </c>
      <c r="L181" s="319">
        <v>28</v>
      </c>
      <c r="M181" s="319">
        <v>0</v>
      </c>
      <c r="N181" s="319">
        <v>0</v>
      </c>
      <c r="O181" s="319">
        <v>28</v>
      </c>
      <c r="P181" s="319">
        <v>142</v>
      </c>
      <c r="Q181" s="319">
        <v>0</v>
      </c>
    </row>
    <row r="182" spans="2:17" x14ac:dyDescent="0.25">
      <c r="B182" s="402"/>
      <c r="C182" s="403"/>
      <c r="D182" s="288">
        <f>D177+D178+D179+D180+D181</f>
        <v>0</v>
      </c>
      <c r="E182" s="288">
        <f t="shared" ref="E182" si="48">E177+E178+E179+E180+E181</f>
        <v>0</v>
      </c>
      <c r="F182" s="288">
        <f>SUM(F177:F181)</f>
        <v>271</v>
      </c>
      <c r="G182" s="288">
        <f>SUM(G177:G181)</f>
        <v>6082158</v>
      </c>
      <c r="H182" s="288">
        <f t="shared" ref="H182:Q182" si="49">SUM(H177:H181)</f>
        <v>528977</v>
      </c>
      <c r="I182" s="288">
        <f t="shared" si="49"/>
        <v>251</v>
      </c>
      <c r="J182" s="288">
        <f t="shared" si="49"/>
        <v>245</v>
      </c>
      <c r="K182" s="288">
        <f t="shared" si="49"/>
        <v>93</v>
      </c>
      <c r="L182" s="288">
        <f t="shared" si="49"/>
        <v>88</v>
      </c>
      <c r="M182" s="288">
        <f t="shared" si="49"/>
        <v>39</v>
      </c>
      <c r="N182" s="288">
        <f t="shared" si="49"/>
        <v>36</v>
      </c>
      <c r="O182" s="288">
        <f t="shared" si="49"/>
        <v>124</v>
      </c>
      <c r="P182" s="288">
        <f t="shared" si="49"/>
        <v>244</v>
      </c>
      <c r="Q182" s="288">
        <f t="shared" si="49"/>
        <v>12</v>
      </c>
    </row>
    <row r="185" spans="2:17" ht="18.75" x14ac:dyDescent="0.3">
      <c r="B185" s="451" t="s">
        <v>430</v>
      </c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406" t="s">
        <v>5</v>
      </c>
      <c r="C187" s="406" t="s">
        <v>12</v>
      </c>
      <c r="D187" s="406" t="s">
        <v>6</v>
      </c>
      <c r="E187" s="406" t="s">
        <v>17</v>
      </c>
      <c r="F187" s="406" t="s">
        <v>15</v>
      </c>
      <c r="G187" s="406" t="s">
        <v>100</v>
      </c>
      <c r="H187" s="406" t="s">
        <v>14</v>
      </c>
      <c r="I187" s="406" t="s">
        <v>13</v>
      </c>
      <c r="J187" s="406" t="s">
        <v>8</v>
      </c>
      <c r="K187" s="398" t="s">
        <v>113</v>
      </c>
      <c r="L187" s="409"/>
      <c r="M187" s="409"/>
      <c r="N187" s="409"/>
      <c r="O187" s="399"/>
      <c r="P187" s="394" t="s">
        <v>16</v>
      </c>
      <c r="Q187" s="395"/>
    </row>
    <row r="188" spans="2:17" ht="30" x14ac:dyDescent="0.25">
      <c r="B188" s="407"/>
      <c r="C188" s="407"/>
      <c r="D188" s="407"/>
      <c r="E188" s="407"/>
      <c r="F188" s="407"/>
      <c r="G188" s="407"/>
      <c r="H188" s="407"/>
      <c r="I188" s="407"/>
      <c r="J188" s="407"/>
      <c r="K188" s="398" t="s">
        <v>1</v>
      </c>
      <c r="L188" s="399"/>
      <c r="M188" s="398" t="s">
        <v>2</v>
      </c>
      <c r="N188" s="399"/>
      <c r="O188" s="283" t="s">
        <v>10</v>
      </c>
      <c r="P188" s="396"/>
      <c r="Q188" s="397"/>
    </row>
    <row r="189" spans="2:17" x14ac:dyDescent="0.25">
      <c r="B189" s="408"/>
      <c r="C189" s="408"/>
      <c r="D189" s="408"/>
      <c r="E189" s="408"/>
      <c r="F189" s="408"/>
      <c r="G189" s="408"/>
      <c r="H189" s="408"/>
      <c r="I189" s="408"/>
      <c r="J189" s="408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16" t="s">
        <v>0</v>
      </c>
      <c r="C190" s="400">
        <v>42993</v>
      </c>
      <c r="D190" s="316">
        <v>0</v>
      </c>
      <c r="E190" s="316">
        <v>0</v>
      </c>
      <c r="F190" s="307">
        <v>96</v>
      </c>
      <c r="G190" s="308">
        <v>2792971</v>
      </c>
      <c r="H190" s="308">
        <v>115902</v>
      </c>
      <c r="I190" s="307">
        <v>100</v>
      </c>
      <c r="J190" s="307">
        <v>66</v>
      </c>
      <c r="K190" s="307">
        <v>33</v>
      </c>
      <c r="L190" s="307">
        <v>36</v>
      </c>
      <c r="M190" s="307">
        <v>23</v>
      </c>
      <c r="N190" s="307">
        <v>22</v>
      </c>
      <c r="O190" s="307">
        <v>58</v>
      </c>
      <c r="P190" s="309">
        <v>89</v>
      </c>
      <c r="Q190" s="309">
        <v>10</v>
      </c>
    </row>
    <row r="191" spans="2:17" x14ac:dyDescent="0.25">
      <c r="B191" s="285" t="s">
        <v>24</v>
      </c>
      <c r="C191" s="401"/>
      <c r="D191" s="299">
        <v>0</v>
      </c>
      <c r="E191" s="299">
        <v>0</v>
      </c>
      <c r="F191" s="310">
        <v>63</v>
      </c>
      <c r="G191" s="311">
        <v>1610750</v>
      </c>
      <c r="H191" s="311">
        <v>222440</v>
      </c>
      <c r="I191" s="310">
        <v>61</v>
      </c>
      <c r="J191" s="310">
        <v>98</v>
      </c>
      <c r="K191" s="310">
        <v>22</v>
      </c>
      <c r="L191" s="310">
        <v>22</v>
      </c>
      <c r="M191" s="310">
        <v>3</v>
      </c>
      <c r="N191" s="310">
        <v>3</v>
      </c>
      <c r="O191" s="307">
        <v>25</v>
      </c>
      <c r="P191" s="299">
        <v>12</v>
      </c>
      <c r="Q191" s="289">
        <v>0</v>
      </c>
    </row>
    <row r="192" spans="2:17" x14ac:dyDescent="0.25">
      <c r="B192" s="285" t="s">
        <v>25</v>
      </c>
      <c r="C192" s="401"/>
      <c r="D192" s="299">
        <v>0</v>
      </c>
      <c r="E192" s="299">
        <v>0</v>
      </c>
      <c r="F192" s="310">
        <v>32</v>
      </c>
      <c r="G192" s="310">
        <v>443886</v>
      </c>
      <c r="H192" s="310">
        <v>670</v>
      </c>
      <c r="I192" s="310">
        <v>42</v>
      </c>
      <c r="J192" s="310">
        <v>26</v>
      </c>
      <c r="K192" s="299">
        <v>9</v>
      </c>
      <c r="L192" s="316">
        <v>8</v>
      </c>
      <c r="M192" s="303">
        <v>0</v>
      </c>
      <c r="N192" s="303">
        <v>0</v>
      </c>
      <c r="O192" s="303">
        <v>8</v>
      </c>
      <c r="P192" s="320">
        <v>6</v>
      </c>
      <c r="Q192" s="303">
        <v>0</v>
      </c>
    </row>
    <row r="193" spans="2:17" x14ac:dyDescent="0.25">
      <c r="B193" s="316" t="s">
        <v>161</v>
      </c>
      <c r="C193" s="401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285" t="s">
        <v>85</v>
      </c>
      <c r="C194" s="436"/>
      <c r="D194" s="319">
        <v>0</v>
      </c>
      <c r="E194" s="319">
        <v>0</v>
      </c>
      <c r="F194" s="319">
        <v>105</v>
      </c>
      <c r="G194" s="319">
        <v>0</v>
      </c>
      <c r="H194" s="319">
        <v>23665.5</v>
      </c>
      <c r="I194" s="319">
        <v>0</v>
      </c>
      <c r="J194" s="319">
        <v>20</v>
      </c>
      <c r="K194" s="319">
        <v>28</v>
      </c>
      <c r="L194" s="319">
        <v>29</v>
      </c>
      <c r="M194" s="319">
        <v>0</v>
      </c>
      <c r="N194" s="319">
        <v>0</v>
      </c>
      <c r="O194" s="319">
        <v>29</v>
      </c>
      <c r="P194" s="319">
        <v>0</v>
      </c>
      <c r="Q194" s="319">
        <v>0</v>
      </c>
    </row>
    <row r="195" spans="2:17" x14ac:dyDescent="0.25">
      <c r="B195" s="402"/>
      <c r="C195" s="403"/>
      <c r="D195" s="288">
        <f>D190+D191+D192+D193+D194</f>
        <v>0</v>
      </c>
      <c r="E195" s="288">
        <f t="shared" ref="E195" si="50">E190+E191+E192+E193+E194</f>
        <v>0</v>
      </c>
      <c r="F195" s="288">
        <f>SUM(F190:F194)</f>
        <v>296</v>
      </c>
      <c r="G195" s="288">
        <f>SUM(G190:G194)</f>
        <v>4847607</v>
      </c>
      <c r="H195" s="288">
        <f t="shared" ref="H195:Q195" si="51">SUM(H190:H194)</f>
        <v>362677.5</v>
      </c>
      <c r="I195" s="288">
        <f t="shared" si="51"/>
        <v>203</v>
      </c>
      <c r="J195" s="288">
        <f t="shared" si="51"/>
        <v>210</v>
      </c>
      <c r="K195" s="288">
        <f t="shared" si="51"/>
        <v>92</v>
      </c>
      <c r="L195" s="288">
        <f t="shared" si="51"/>
        <v>95</v>
      </c>
      <c r="M195" s="288">
        <f t="shared" si="51"/>
        <v>26</v>
      </c>
      <c r="N195" s="288">
        <f t="shared" si="51"/>
        <v>25</v>
      </c>
      <c r="O195" s="288">
        <f t="shared" si="51"/>
        <v>120</v>
      </c>
      <c r="P195" s="288">
        <f t="shared" si="51"/>
        <v>107</v>
      </c>
      <c r="Q195" s="288">
        <f t="shared" si="51"/>
        <v>10</v>
      </c>
    </row>
    <row r="198" spans="2:17" ht="18.75" x14ac:dyDescent="0.3">
      <c r="B198" s="451" t="s">
        <v>429</v>
      </c>
      <c r="C198" s="451"/>
      <c r="D198" s="451"/>
      <c r="E198" s="451"/>
      <c r="F198" s="451"/>
      <c r="G198" s="451"/>
      <c r="H198" s="451"/>
      <c r="I198" s="451"/>
      <c r="J198" s="451"/>
      <c r="K198" s="451"/>
      <c r="L198" s="451"/>
      <c r="M198" s="451"/>
      <c r="N198" s="282"/>
      <c r="O198" s="282"/>
      <c r="P198" s="282"/>
      <c r="Q198" s="282"/>
    </row>
    <row r="199" spans="2:17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7" x14ac:dyDescent="0.25">
      <c r="B200" s="406" t="s">
        <v>5</v>
      </c>
      <c r="C200" s="406" t="s">
        <v>12</v>
      </c>
      <c r="D200" s="406" t="s">
        <v>6</v>
      </c>
      <c r="E200" s="406" t="s">
        <v>17</v>
      </c>
      <c r="F200" s="406" t="s">
        <v>15</v>
      </c>
      <c r="G200" s="406" t="s">
        <v>100</v>
      </c>
      <c r="H200" s="406" t="s">
        <v>14</v>
      </c>
      <c r="I200" s="406" t="s">
        <v>13</v>
      </c>
      <c r="J200" s="406" t="s">
        <v>8</v>
      </c>
      <c r="K200" s="398" t="s">
        <v>113</v>
      </c>
      <c r="L200" s="409"/>
      <c r="M200" s="409"/>
      <c r="N200" s="409"/>
      <c r="O200" s="399"/>
      <c r="P200" s="394" t="s">
        <v>16</v>
      </c>
      <c r="Q200" s="395"/>
    </row>
    <row r="201" spans="2:17" ht="30" x14ac:dyDescent="0.25">
      <c r="B201" s="407"/>
      <c r="C201" s="407"/>
      <c r="D201" s="407"/>
      <c r="E201" s="407"/>
      <c r="F201" s="407"/>
      <c r="G201" s="407"/>
      <c r="H201" s="407"/>
      <c r="I201" s="407"/>
      <c r="J201" s="407"/>
      <c r="K201" s="398" t="s">
        <v>1</v>
      </c>
      <c r="L201" s="399"/>
      <c r="M201" s="398" t="s">
        <v>2</v>
      </c>
      <c r="N201" s="399"/>
      <c r="O201" s="283" t="s">
        <v>10</v>
      </c>
      <c r="P201" s="396"/>
      <c r="Q201" s="397"/>
    </row>
    <row r="202" spans="2:17" x14ac:dyDescent="0.25">
      <c r="B202" s="408"/>
      <c r="C202" s="408"/>
      <c r="D202" s="408"/>
      <c r="E202" s="408"/>
      <c r="F202" s="408"/>
      <c r="G202" s="408"/>
      <c r="H202" s="408"/>
      <c r="I202" s="408"/>
      <c r="J202" s="408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16" t="s">
        <v>0</v>
      </c>
      <c r="C203" s="400">
        <v>42994</v>
      </c>
      <c r="D203" s="316">
        <v>0</v>
      </c>
      <c r="E203" s="316">
        <v>0</v>
      </c>
      <c r="F203" s="307">
        <v>185</v>
      </c>
      <c r="G203" s="308">
        <v>1375683</v>
      </c>
      <c r="H203" s="308">
        <v>2800</v>
      </c>
      <c r="I203" s="307">
        <v>93</v>
      </c>
      <c r="J203" s="307">
        <v>33</v>
      </c>
      <c r="K203" s="307">
        <v>16</v>
      </c>
      <c r="L203" s="307">
        <v>29</v>
      </c>
      <c r="M203" s="307">
        <v>18</v>
      </c>
      <c r="N203" s="307">
        <v>14</v>
      </c>
      <c r="O203" s="307">
        <v>43</v>
      </c>
      <c r="P203" s="309">
        <v>41</v>
      </c>
      <c r="Q203" s="309">
        <v>5</v>
      </c>
    </row>
    <row r="204" spans="2:17" x14ac:dyDescent="0.25">
      <c r="B204" s="285" t="s">
        <v>24</v>
      </c>
      <c r="C204" s="401"/>
      <c r="D204" s="299">
        <v>0</v>
      </c>
      <c r="E204" s="299">
        <v>0</v>
      </c>
      <c r="F204" s="310">
        <v>18</v>
      </c>
      <c r="G204" s="311">
        <v>813870</v>
      </c>
      <c r="H204" s="311">
        <v>145290</v>
      </c>
      <c r="I204" s="310">
        <v>48</v>
      </c>
      <c r="J204" s="310">
        <v>65</v>
      </c>
      <c r="K204" s="310">
        <v>5</v>
      </c>
      <c r="L204" s="310">
        <v>5</v>
      </c>
      <c r="M204" s="310">
        <v>2</v>
      </c>
      <c r="N204" s="310">
        <v>2</v>
      </c>
      <c r="O204" s="307">
        <v>7</v>
      </c>
      <c r="P204" s="299">
        <v>2</v>
      </c>
      <c r="Q204" s="289">
        <v>0</v>
      </c>
    </row>
    <row r="205" spans="2:17" x14ac:dyDescent="0.25">
      <c r="B205" s="285" t="s">
        <v>25</v>
      </c>
      <c r="C205" s="401"/>
      <c r="D205" s="299">
        <v>0</v>
      </c>
      <c r="E205" s="299">
        <v>0</v>
      </c>
      <c r="F205" s="310">
        <v>0</v>
      </c>
      <c r="G205" s="310">
        <v>224556</v>
      </c>
      <c r="H205" s="310">
        <v>0</v>
      </c>
      <c r="I205" s="310">
        <v>0</v>
      </c>
      <c r="J205" s="310">
        <v>14</v>
      </c>
      <c r="K205" s="299">
        <v>1</v>
      </c>
      <c r="L205" s="316">
        <v>1</v>
      </c>
      <c r="M205" s="303">
        <v>0</v>
      </c>
      <c r="N205" s="303">
        <v>0</v>
      </c>
      <c r="O205" s="303">
        <v>1</v>
      </c>
      <c r="P205" s="320">
        <v>0</v>
      </c>
      <c r="Q205" s="303">
        <v>0</v>
      </c>
    </row>
    <row r="206" spans="2:17" x14ac:dyDescent="0.25">
      <c r="B206" s="316" t="s">
        <v>161</v>
      </c>
      <c r="C206" s="401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285" t="s">
        <v>85</v>
      </c>
      <c r="C207" s="436"/>
      <c r="D207" s="319">
        <v>0</v>
      </c>
      <c r="E207" s="319">
        <v>0</v>
      </c>
      <c r="F207" s="319">
        <v>0</v>
      </c>
      <c r="G207" s="319">
        <v>0</v>
      </c>
      <c r="H207" s="319">
        <v>0</v>
      </c>
      <c r="I207" s="319">
        <v>0</v>
      </c>
      <c r="J207" s="319">
        <v>0</v>
      </c>
      <c r="K207" s="319">
        <v>0</v>
      </c>
      <c r="L207" s="319">
        <v>0</v>
      </c>
      <c r="M207" s="319">
        <v>0</v>
      </c>
      <c r="N207" s="319">
        <v>0</v>
      </c>
      <c r="O207" s="319">
        <v>0</v>
      </c>
      <c r="P207" s="319">
        <v>0</v>
      </c>
      <c r="Q207" s="319">
        <v>0</v>
      </c>
    </row>
    <row r="208" spans="2:17" x14ac:dyDescent="0.25">
      <c r="B208" s="402"/>
      <c r="C208" s="403"/>
      <c r="D208" s="288">
        <f>D203+D204+D205+D206+D207</f>
        <v>0</v>
      </c>
      <c r="E208" s="288">
        <f t="shared" ref="E208" si="52">E203+E204+E205+E206+E207</f>
        <v>0</v>
      </c>
      <c r="F208" s="288">
        <f>SUM(F203:F207)</f>
        <v>203</v>
      </c>
      <c r="G208" s="288">
        <f>SUM(G203:G207)</f>
        <v>2414109</v>
      </c>
      <c r="H208" s="288">
        <f t="shared" ref="H208:Q208" si="53">SUM(H203:H207)</f>
        <v>148090</v>
      </c>
      <c r="I208" s="288">
        <f t="shared" si="53"/>
        <v>141</v>
      </c>
      <c r="J208" s="288">
        <f t="shared" si="53"/>
        <v>112</v>
      </c>
      <c r="K208" s="288">
        <f t="shared" si="53"/>
        <v>22</v>
      </c>
      <c r="L208" s="288">
        <f t="shared" si="53"/>
        <v>35</v>
      </c>
      <c r="M208" s="288">
        <f t="shared" si="53"/>
        <v>20</v>
      </c>
      <c r="N208" s="288">
        <f t="shared" si="53"/>
        <v>16</v>
      </c>
      <c r="O208" s="288">
        <f t="shared" si="53"/>
        <v>51</v>
      </c>
      <c r="P208" s="288">
        <f t="shared" si="53"/>
        <v>43</v>
      </c>
      <c r="Q208" s="288">
        <f t="shared" si="53"/>
        <v>5</v>
      </c>
    </row>
    <row r="211" spans="2:17" ht="18.75" x14ac:dyDescent="0.3">
      <c r="B211" s="451" t="s">
        <v>428</v>
      </c>
      <c r="C211" s="451"/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406" t="s">
        <v>5</v>
      </c>
      <c r="C213" s="406" t="s">
        <v>12</v>
      </c>
      <c r="D213" s="406" t="s">
        <v>6</v>
      </c>
      <c r="E213" s="406" t="s">
        <v>17</v>
      </c>
      <c r="F213" s="406" t="s">
        <v>15</v>
      </c>
      <c r="G213" s="406" t="s">
        <v>100</v>
      </c>
      <c r="H213" s="406" t="s">
        <v>14</v>
      </c>
      <c r="I213" s="406" t="s">
        <v>13</v>
      </c>
      <c r="J213" s="406" t="s">
        <v>8</v>
      </c>
      <c r="K213" s="398" t="s">
        <v>113</v>
      </c>
      <c r="L213" s="409"/>
      <c r="M213" s="409"/>
      <c r="N213" s="409"/>
      <c r="O213" s="399"/>
      <c r="P213" s="394" t="s">
        <v>16</v>
      </c>
      <c r="Q213" s="395"/>
    </row>
    <row r="214" spans="2:17" ht="30" x14ac:dyDescent="0.25">
      <c r="B214" s="407"/>
      <c r="C214" s="407"/>
      <c r="D214" s="407"/>
      <c r="E214" s="407"/>
      <c r="F214" s="407"/>
      <c r="G214" s="407"/>
      <c r="H214" s="407"/>
      <c r="I214" s="407"/>
      <c r="J214" s="407"/>
      <c r="K214" s="398" t="s">
        <v>1</v>
      </c>
      <c r="L214" s="399"/>
      <c r="M214" s="398" t="s">
        <v>2</v>
      </c>
      <c r="N214" s="399"/>
      <c r="O214" s="283" t="s">
        <v>10</v>
      </c>
      <c r="P214" s="396"/>
      <c r="Q214" s="397"/>
    </row>
    <row r="215" spans="2:17" x14ac:dyDescent="0.25">
      <c r="B215" s="408"/>
      <c r="C215" s="408"/>
      <c r="D215" s="408"/>
      <c r="E215" s="408"/>
      <c r="F215" s="408"/>
      <c r="G215" s="408"/>
      <c r="H215" s="408"/>
      <c r="I215" s="408"/>
      <c r="J215" s="408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16" t="s">
        <v>0</v>
      </c>
      <c r="C216" s="400">
        <v>42995</v>
      </c>
      <c r="D216" s="316">
        <v>0</v>
      </c>
      <c r="E216" s="316">
        <v>0</v>
      </c>
      <c r="F216" s="307">
        <v>114</v>
      </c>
      <c r="G216" s="308">
        <v>2201166</v>
      </c>
      <c r="H216" s="308">
        <v>68596</v>
      </c>
      <c r="I216" s="307">
        <v>116</v>
      </c>
      <c r="J216" s="307">
        <v>32</v>
      </c>
      <c r="K216" s="307">
        <v>16</v>
      </c>
      <c r="L216" s="307">
        <v>21</v>
      </c>
      <c r="M216" s="307">
        <v>31</v>
      </c>
      <c r="N216" s="307">
        <v>33</v>
      </c>
      <c r="O216" s="307">
        <v>54</v>
      </c>
      <c r="P216" s="309">
        <v>25</v>
      </c>
      <c r="Q216" s="309">
        <v>8</v>
      </c>
    </row>
    <row r="217" spans="2:17" x14ac:dyDescent="0.25">
      <c r="B217" s="285" t="s">
        <v>24</v>
      </c>
      <c r="C217" s="401"/>
      <c r="D217" s="299">
        <v>0</v>
      </c>
      <c r="E217" s="299">
        <v>0</v>
      </c>
      <c r="F217" s="310">
        <v>9</v>
      </c>
      <c r="G217" s="311">
        <v>93300</v>
      </c>
      <c r="H217" s="311">
        <v>0</v>
      </c>
      <c r="I217" s="310">
        <v>55</v>
      </c>
      <c r="J217" s="310">
        <v>50</v>
      </c>
      <c r="K217" s="310">
        <v>6</v>
      </c>
      <c r="L217" s="310">
        <v>6</v>
      </c>
      <c r="M217" s="310">
        <v>0</v>
      </c>
      <c r="N217" s="310">
        <v>0</v>
      </c>
      <c r="O217" s="307">
        <v>6</v>
      </c>
      <c r="P217" s="299">
        <v>2</v>
      </c>
      <c r="Q217" s="289">
        <v>0</v>
      </c>
    </row>
    <row r="218" spans="2:17" x14ac:dyDescent="0.25">
      <c r="B218" s="285" t="s">
        <v>25</v>
      </c>
      <c r="C218" s="401"/>
      <c r="D218" s="299">
        <v>0</v>
      </c>
      <c r="E218" s="299">
        <v>0</v>
      </c>
      <c r="F218" s="310">
        <v>32</v>
      </c>
      <c r="G218" s="310">
        <v>231998</v>
      </c>
      <c r="H218" s="310">
        <v>0</v>
      </c>
      <c r="I218" s="310">
        <v>0</v>
      </c>
      <c r="J218" s="310">
        <v>15</v>
      </c>
      <c r="K218" s="299">
        <v>1</v>
      </c>
      <c r="L218" s="316">
        <v>1</v>
      </c>
      <c r="M218" s="303">
        <v>0</v>
      </c>
      <c r="N218" s="303">
        <v>0</v>
      </c>
      <c r="O218" s="303">
        <v>1</v>
      </c>
      <c r="P218" s="320">
        <v>0</v>
      </c>
      <c r="Q218" s="303">
        <v>0</v>
      </c>
    </row>
    <row r="219" spans="2:17" x14ac:dyDescent="0.25">
      <c r="B219" s="316" t="s">
        <v>161</v>
      </c>
      <c r="C219" s="401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36"/>
      <c r="D220" s="319">
        <v>0</v>
      </c>
      <c r="E220" s="319">
        <v>0</v>
      </c>
      <c r="F220" s="319">
        <v>0</v>
      </c>
      <c r="G220" s="319">
        <v>0</v>
      </c>
      <c r="H220" s="319">
        <v>0</v>
      </c>
      <c r="I220" s="319">
        <v>0</v>
      </c>
      <c r="J220" s="319">
        <v>0</v>
      </c>
      <c r="K220" s="319">
        <v>0</v>
      </c>
      <c r="L220" s="319">
        <v>0</v>
      </c>
      <c r="M220" s="319">
        <v>0</v>
      </c>
      <c r="N220" s="319">
        <v>0</v>
      </c>
      <c r="O220" s="319">
        <v>0</v>
      </c>
      <c r="P220" s="319">
        <v>0</v>
      </c>
      <c r="Q220" s="319">
        <v>0</v>
      </c>
    </row>
    <row r="221" spans="2:17" x14ac:dyDescent="0.25">
      <c r="B221" s="402"/>
      <c r="C221" s="403"/>
      <c r="D221" s="288">
        <f>D216+D217+D218+D219+D220</f>
        <v>0</v>
      </c>
      <c r="E221" s="288">
        <f t="shared" ref="E221" si="54">E216+E217+E218+E219+E220</f>
        <v>0</v>
      </c>
      <c r="F221" s="288">
        <f>SUM(F216:F220)</f>
        <v>155</v>
      </c>
      <c r="G221" s="288">
        <f>SUM(G216:G220)</f>
        <v>2526464</v>
      </c>
      <c r="H221" s="288">
        <f t="shared" ref="H221:Q221" si="55">SUM(H216:H220)</f>
        <v>68596</v>
      </c>
      <c r="I221" s="288">
        <f t="shared" si="55"/>
        <v>171</v>
      </c>
      <c r="J221" s="288">
        <f t="shared" si="55"/>
        <v>97</v>
      </c>
      <c r="K221" s="288">
        <f t="shared" si="55"/>
        <v>23</v>
      </c>
      <c r="L221" s="288">
        <f t="shared" si="55"/>
        <v>28</v>
      </c>
      <c r="M221" s="288">
        <f t="shared" si="55"/>
        <v>31</v>
      </c>
      <c r="N221" s="288">
        <f t="shared" si="55"/>
        <v>33</v>
      </c>
      <c r="O221" s="288">
        <f t="shared" si="55"/>
        <v>61</v>
      </c>
      <c r="P221" s="288">
        <f t="shared" si="55"/>
        <v>27</v>
      </c>
      <c r="Q221" s="288">
        <f t="shared" si="55"/>
        <v>8</v>
      </c>
    </row>
    <row r="224" spans="2:17" ht="18.75" x14ac:dyDescent="0.3">
      <c r="B224" s="451" t="s">
        <v>431</v>
      </c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406" t="s">
        <v>5</v>
      </c>
      <c r="C226" s="406" t="s">
        <v>12</v>
      </c>
      <c r="D226" s="406" t="s">
        <v>6</v>
      </c>
      <c r="E226" s="406" t="s">
        <v>17</v>
      </c>
      <c r="F226" s="406" t="s">
        <v>15</v>
      </c>
      <c r="G226" s="406" t="s">
        <v>100</v>
      </c>
      <c r="H226" s="406" t="s">
        <v>14</v>
      </c>
      <c r="I226" s="406" t="s">
        <v>13</v>
      </c>
      <c r="J226" s="406" t="s">
        <v>8</v>
      </c>
      <c r="K226" s="398" t="s">
        <v>113</v>
      </c>
      <c r="L226" s="409"/>
      <c r="M226" s="409"/>
      <c r="N226" s="409"/>
      <c r="O226" s="399"/>
      <c r="P226" s="394" t="s">
        <v>16</v>
      </c>
      <c r="Q226" s="395"/>
    </row>
    <row r="227" spans="2:17" ht="30" x14ac:dyDescent="0.25">
      <c r="B227" s="407"/>
      <c r="C227" s="407"/>
      <c r="D227" s="407"/>
      <c r="E227" s="407"/>
      <c r="F227" s="407"/>
      <c r="G227" s="407"/>
      <c r="H227" s="407"/>
      <c r="I227" s="407"/>
      <c r="J227" s="407"/>
      <c r="K227" s="398" t="s">
        <v>1</v>
      </c>
      <c r="L227" s="399"/>
      <c r="M227" s="398" t="s">
        <v>2</v>
      </c>
      <c r="N227" s="399"/>
      <c r="O227" s="283" t="s">
        <v>10</v>
      </c>
      <c r="P227" s="396"/>
      <c r="Q227" s="397"/>
    </row>
    <row r="228" spans="2:17" x14ac:dyDescent="0.25">
      <c r="B228" s="408"/>
      <c r="C228" s="408"/>
      <c r="D228" s="408"/>
      <c r="E228" s="408"/>
      <c r="F228" s="408"/>
      <c r="G228" s="408"/>
      <c r="H228" s="408"/>
      <c r="I228" s="408"/>
      <c r="J228" s="408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16" t="s">
        <v>0</v>
      </c>
      <c r="C229" s="400">
        <v>42996</v>
      </c>
      <c r="D229" s="316">
        <v>0</v>
      </c>
      <c r="E229" s="316">
        <v>0</v>
      </c>
      <c r="F229" s="307">
        <v>91</v>
      </c>
      <c r="G229" s="308">
        <v>3212217</v>
      </c>
      <c r="H229" s="308">
        <v>44672</v>
      </c>
      <c r="I229" s="307">
        <v>98</v>
      </c>
      <c r="J229" s="307">
        <v>49</v>
      </c>
      <c r="K229" s="307">
        <v>32</v>
      </c>
      <c r="L229" s="307">
        <v>26</v>
      </c>
      <c r="M229" s="307">
        <v>30</v>
      </c>
      <c r="N229" s="307">
        <v>30</v>
      </c>
      <c r="O229" s="307">
        <v>56</v>
      </c>
      <c r="P229" s="309">
        <v>82</v>
      </c>
      <c r="Q229" s="309">
        <v>8</v>
      </c>
    </row>
    <row r="230" spans="2:17" x14ac:dyDescent="0.25">
      <c r="B230" s="285" t="s">
        <v>24</v>
      </c>
      <c r="C230" s="401"/>
      <c r="D230" s="299">
        <v>0</v>
      </c>
      <c r="E230" s="299">
        <v>0</v>
      </c>
      <c r="F230" s="310">
        <v>45</v>
      </c>
      <c r="G230" s="311">
        <v>1227705</v>
      </c>
      <c r="H230" s="311">
        <v>136165</v>
      </c>
      <c r="I230" s="310">
        <v>60</v>
      </c>
      <c r="J230" s="310">
        <v>91</v>
      </c>
      <c r="K230" s="310">
        <v>22</v>
      </c>
      <c r="L230" s="310">
        <v>22</v>
      </c>
      <c r="M230" s="310">
        <v>4</v>
      </c>
      <c r="N230" s="310">
        <v>4</v>
      </c>
      <c r="O230" s="307">
        <v>26</v>
      </c>
      <c r="P230" s="299">
        <v>12</v>
      </c>
      <c r="Q230" s="289">
        <v>0</v>
      </c>
    </row>
    <row r="231" spans="2:17" x14ac:dyDescent="0.25">
      <c r="B231" s="285" t="s">
        <v>25</v>
      </c>
      <c r="C231" s="401"/>
      <c r="D231" s="299">
        <v>0</v>
      </c>
      <c r="E231" s="299">
        <v>0</v>
      </c>
      <c r="F231" s="310">
        <v>72</v>
      </c>
      <c r="G231" s="310">
        <v>429477</v>
      </c>
      <c r="H231" s="310">
        <v>4630</v>
      </c>
      <c r="I231" s="310">
        <v>52</v>
      </c>
      <c r="J231" s="310">
        <v>20</v>
      </c>
      <c r="K231" s="299">
        <v>12</v>
      </c>
      <c r="L231" s="316">
        <v>11</v>
      </c>
      <c r="M231" s="303">
        <v>0</v>
      </c>
      <c r="N231" s="303">
        <v>0</v>
      </c>
      <c r="O231" s="303">
        <v>11</v>
      </c>
      <c r="P231" s="320">
        <v>6</v>
      </c>
      <c r="Q231" s="303">
        <v>0</v>
      </c>
    </row>
    <row r="232" spans="2:17" x14ac:dyDescent="0.25">
      <c r="B232" s="316" t="s">
        <v>161</v>
      </c>
      <c r="C232" s="401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36"/>
      <c r="D233" s="319">
        <v>0</v>
      </c>
      <c r="E233" s="319">
        <v>0</v>
      </c>
      <c r="F233" s="319">
        <v>33</v>
      </c>
      <c r="G233" s="319">
        <v>0</v>
      </c>
      <c r="H233" s="319">
        <v>93212.5</v>
      </c>
      <c r="I233" s="319">
        <v>0</v>
      </c>
      <c r="J233" s="319">
        <v>42</v>
      </c>
      <c r="K233" s="319">
        <v>29</v>
      </c>
      <c r="L233" s="319">
        <v>26</v>
      </c>
      <c r="M233" s="319">
        <v>0</v>
      </c>
      <c r="N233" s="319">
        <v>0</v>
      </c>
      <c r="O233" s="319">
        <v>26</v>
      </c>
      <c r="P233" s="319">
        <v>0</v>
      </c>
      <c r="Q233" s="319">
        <v>0</v>
      </c>
    </row>
    <row r="234" spans="2:17" x14ac:dyDescent="0.25">
      <c r="B234" s="402"/>
      <c r="C234" s="403"/>
      <c r="D234" s="288">
        <f>D229+D230+D231+D232+D233</f>
        <v>0</v>
      </c>
      <c r="E234" s="288">
        <f t="shared" ref="E234" si="56">E229+E230+E231+E232+E233</f>
        <v>0</v>
      </c>
      <c r="F234" s="288">
        <f>SUM(F229:F233)</f>
        <v>241</v>
      </c>
      <c r="G234" s="288">
        <f>SUM(G229:G233)</f>
        <v>4869399</v>
      </c>
      <c r="H234" s="288">
        <f t="shared" ref="H234:Q234" si="57">SUM(H229:H233)</f>
        <v>278679.5</v>
      </c>
      <c r="I234" s="288">
        <f t="shared" si="57"/>
        <v>210</v>
      </c>
      <c r="J234" s="288">
        <f t="shared" si="57"/>
        <v>202</v>
      </c>
      <c r="K234" s="288">
        <f t="shared" si="57"/>
        <v>95</v>
      </c>
      <c r="L234" s="288">
        <f t="shared" si="57"/>
        <v>85</v>
      </c>
      <c r="M234" s="288">
        <f t="shared" si="57"/>
        <v>34</v>
      </c>
      <c r="N234" s="288">
        <f t="shared" si="57"/>
        <v>34</v>
      </c>
      <c r="O234" s="288">
        <f t="shared" si="57"/>
        <v>119</v>
      </c>
      <c r="P234" s="288">
        <f t="shared" si="57"/>
        <v>100</v>
      </c>
      <c r="Q234" s="288">
        <f t="shared" si="57"/>
        <v>8</v>
      </c>
    </row>
    <row r="237" spans="2:17" ht="18.75" x14ac:dyDescent="0.3">
      <c r="B237" s="451" t="s">
        <v>432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406" t="s">
        <v>5</v>
      </c>
      <c r="C239" s="406" t="s">
        <v>12</v>
      </c>
      <c r="D239" s="406" t="s">
        <v>6</v>
      </c>
      <c r="E239" s="406" t="s">
        <v>17</v>
      </c>
      <c r="F239" s="406" t="s">
        <v>15</v>
      </c>
      <c r="G239" s="406" t="s">
        <v>100</v>
      </c>
      <c r="H239" s="406" t="s">
        <v>14</v>
      </c>
      <c r="I239" s="406" t="s">
        <v>13</v>
      </c>
      <c r="J239" s="406" t="s">
        <v>8</v>
      </c>
      <c r="K239" s="398" t="s">
        <v>113</v>
      </c>
      <c r="L239" s="409"/>
      <c r="M239" s="409"/>
      <c r="N239" s="409"/>
      <c r="O239" s="399"/>
      <c r="P239" s="394" t="s">
        <v>16</v>
      </c>
      <c r="Q239" s="395"/>
    </row>
    <row r="240" spans="2:17" ht="30" x14ac:dyDescent="0.25">
      <c r="B240" s="407"/>
      <c r="C240" s="407"/>
      <c r="D240" s="407"/>
      <c r="E240" s="407"/>
      <c r="F240" s="407"/>
      <c r="G240" s="407"/>
      <c r="H240" s="407"/>
      <c r="I240" s="407"/>
      <c r="J240" s="407"/>
      <c r="K240" s="398" t="s">
        <v>1</v>
      </c>
      <c r="L240" s="399"/>
      <c r="M240" s="398" t="s">
        <v>2</v>
      </c>
      <c r="N240" s="399"/>
      <c r="O240" s="283" t="s">
        <v>10</v>
      </c>
      <c r="P240" s="396"/>
      <c r="Q240" s="397"/>
    </row>
    <row r="241" spans="2:17" x14ac:dyDescent="0.25">
      <c r="B241" s="408"/>
      <c r="C241" s="408"/>
      <c r="D241" s="408"/>
      <c r="E241" s="408"/>
      <c r="F241" s="408"/>
      <c r="G241" s="408"/>
      <c r="H241" s="408"/>
      <c r="I241" s="408"/>
      <c r="J241" s="408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16" t="s">
        <v>0</v>
      </c>
      <c r="C242" s="400">
        <v>42997</v>
      </c>
      <c r="D242" s="316">
        <v>0</v>
      </c>
      <c r="E242" s="316">
        <v>0</v>
      </c>
      <c r="F242" s="307">
        <v>92</v>
      </c>
      <c r="G242" s="308">
        <v>2055599</v>
      </c>
      <c r="H242" s="308">
        <v>65171</v>
      </c>
      <c r="I242" s="307">
        <v>122</v>
      </c>
      <c r="J242" s="307">
        <v>48</v>
      </c>
      <c r="K242" s="307">
        <v>34</v>
      </c>
      <c r="L242" s="307">
        <v>43</v>
      </c>
      <c r="M242" s="307">
        <v>26</v>
      </c>
      <c r="N242" s="307">
        <v>27</v>
      </c>
      <c r="O242" s="307">
        <v>70</v>
      </c>
      <c r="P242" s="309">
        <v>60</v>
      </c>
      <c r="Q242" s="309">
        <v>11</v>
      </c>
    </row>
    <row r="243" spans="2:17" x14ac:dyDescent="0.25">
      <c r="B243" s="285" t="s">
        <v>24</v>
      </c>
      <c r="C243" s="401"/>
      <c r="D243" s="299">
        <v>0</v>
      </c>
      <c r="E243" s="299">
        <v>0</v>
      </c>
      <c r="F243" s="310">
        <v>54</v>
      </c>
      <c r="G243" s="311">
        <v>1700042</v>
      </c>
      <c r="H243" s="311">
        <v>149135</v>
      </c>
      <c r="I243" s="310">
        <v>64</v>
      </c>
      <c r="J243" s="310">
        <v>98</v>
      </c>
      <c r="K243" s="310">
        <v>21</v>
      </c>
      <c r="L243" s="310">
        <v>21</v>
      </c>
      <c r="M243" s="310">
        <v>4</v>
      </c>
      <c r="N243" s="310">
        <v>4</v>
      </c>
      <c r="O243" s="307">
        <v>25</v>
      </c>
      <c r="P243" s="299">
        <v>12</v>
      </c>
      <c r="Q243" s="289">
        <v>0</v>
      </c>
    </row>
    <row r="244" spans="2:17" x14ac:dyDescent="0.25">
      <c r="B244" s="285" t="s">
        <v>25</v>
      </c>
      <c r="C244" s="401"/>
      <c r="D244" s="299">
        <v>0</v>
      </c>
      <c r="E244" s="299">
        <v>0</v>
      </c>
      <c r="F244" s="310">
        <v>27</v>
      </c>
      <c r="G244" s="310">
        <v>428137</v>
      </c>
      <c r="H244" s="310">
        <v>2380</v>
      </c>
      <c r="I244" s="310">
        <v>56</v>
      </c>
      <c r="J244" s="310">
        <v>24</v>
      </c>
      <c r="K244" s="299">
        <v>11</v>
      </c>
      <c r="L244" s="316">
        <v>11</v>
      </c>
      <c r="M244" s="303">
        <v>0</v>
      </c>
      <c r="N244" s="303">
        <v>0</v>
      </c>
      <c r="O244" s="303">
        <v>11</v>
      </c>
      <c r="P244" s="320">
        <v>6</v>
      </c>
      <c r="Q244" s="303">
        <v>0</v>
      </c>
    </row>
    <row r="245" spans="2:17" x14ac:dyDescent="0.25">
      <c r="B245" s="316" t="s">
        <v>161</v>
      </c>
      <c r="C245" s="401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36"/>
      <c r="D246" s="319">
        <v>0</v>
      </c>
      <c r="E246" s="319">
        <v>0</v>
      </c>
      <c r="F246" s="319">
        <v>99</v>
      </c>
      <c r="G246" s="319">
        <v>0</v>
      </c>
      <c r="H246" s="319">
        <v>49160.5</v>
      </c>
      <c r="I246" s="319">
        <v>0</v>
      </c>
      <c r="J246" s="319">
        <v>20</v>
      </c>
      <c r="K246" s="319">
        <v>26</v>
      </c>
      <c r="L246" s="319">
        <v>28</v>
      </c>
      <c r="M246" s="319">
        <v>0</v>
      </c>
      <c r="N246" s="319">
        <v>0</v>
      </c>
      <c r="O246" s="319">
        <v>28</v>
      </c>
      <c r="P246" s="319">
        <v>139</v>
      </c>
      <c r="Q246" s="319">
        <v>0</v>
      </c>
    </row>
    <row r="247" spans="2:17" x14ac:dyDescent="0.25">
      <c r="B247" s="402"/>
      <c r="C247" s="403"/>
      <c r="D247" s="288">
        <f>D242+D243+D244+D245+D246</f>
        <v>0</v>
      </c>
      <c r="E247" s="288">
        <f t="shared" ref="E247" si="58">E242+E243+E244+E245+E246</f>
        <v>0</v>
      </c>
      <c r="F247" s="288">
        <f>SUM(F242:F246)</f>
        <v>272</v>
      </c>
      <c r="G247" s="288">
        <f>SUM(G242:G246)</f>
        <v>4183778</v>
      </c>
      <c r="H247" s="288">
        <f t="shared" ref="H247:Q247" si="59">SUM(H242:H246)</f>
        <v>265846.5</v>
      </c>
      <c r="I247" s="288">
        <f t="shared" si="59"/>
        <v>242</v>
      </c>
      <c r="J247" s="288">
        <f t="shared" si="59"/>
        <v>190</v>
      </c>
      <c r="K247" s="288">
        <f t="shared" si="59"/>
        <v>92</v>
      </c>
      <c r="L247" s="288">
        <f t="shared" si="59"/>
        <v>103</v>
      </c>
      <c r="M247" s="288">
        <f t="shared" si="59"/>
        <v>30</v>
      </c>
      <c r="N247" s="288">
        <f t="shared" si="59"/>
        <v>31</v>
      </c>
      <c r="O247" s="288">
        <f t="shared" si="59"/>
        <v>134</v>
      </c>
      <c r="P247" s="288">
        <f t="shared" si="59"/>
        <v>217</v>
      </c>
      <c r="Q247" s="288">
        <f t="shared" si="59"/>
        <v>11</v>
      </c>
    </row>
    <row r="250" spans="2:17" ht="18.75" x14ac:dyDescent="0.3">
      <c r="B250" s="451" t="s">
        <v>433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406" t="s">
        <v>5</v>
      </c>
      <c r="C252" s="406" t="s">
        <v>12</v>
      </c>
      <c r="D252" s="406" t="s">
        <v>6</v>
      </c>
      <c r="E252" s="406" t="s">
        <v>17</v>
      </c>
      <c r="F252" s="406" t="s">
        <v>15</v>
      </c>
      <c r="G252" s="406" t="s">
        <v>100</v>
      </c>
      <c r="H252" s="406" t="s">
        <v>14</v>
      </c>
      <c r="I252" s="406" t="s">
        <v>13</v>
      </c>
      <c r="J252" s="406" t="s">
        <v>8</v>
      </c>
      <c r="K252" s="398" t="s">
        <v>113</v>
      </c>
      <c r="L252" s="409"/>
      <c r="M252" s="409"/>
      <c r="N252" s="409"/>
      <c r="O252" s="399"/>
      <c r="P252" s="394" t="s">
        <v>16</v>
      </c>
      <c r="Q252" s="395"/>
    </row>
    <row r="253" spans="2:17" ht="30" x14ac:dyDescent="0.25">
      <c r="B253" s="407"/>
      <c r="C253" s="407"/>
      <c r="D253" s="407"/>
      <c r="E253" s="407"/>
      <c r="F253" s="407"/>
      <c r="G253" s="407"/>
      <c r="H253" s="407"/>
      <c r="I253" s="407"/>
      <c r="J253" s="407"/>
      <c r="K253" s="398" t="s">
        <v>1</v>
      </c>
      <c r="L253" s="399"/>
      <c r="M253" s="398" t="s">
        <v>2</v>
      </c>
      <c r="N253" s="399"/>
      <c r="O253" s="283" t="s">
        <v>10</v>
      </c>
      <c r="P253" s="396"/>
      <c r="Q253" s="397"/>
    </row>
    <row r="254" spans="2:17" x14ac:dyDescent="0.25">
      <c r="B254" s="408"/>
      <c r="C254" s="408"/>
      <c r="D254" s="408"/>
      <c r="E254" s="408"/>
      <c r="F254" s="408"/>
      <c r="G254" s="408"/>
      <c r="H254" s="408"/>
      <c r="I254" s="408"/>
      <c r="J254" s="408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16" t="s">
        <v>0</v>
      </c>
      <c r="C255" s="400">
        <v>42998</v>
      </c>
      <c r="D255" s="316">
        <v>0</v>
      </c>
      <c r="E255" s="316">
        <v>0</v>
      </c>
      <c r="F255" s="307">
        <v>72</v>
      </c>
      <c r="G255" s="308">
        <v>1952351</v>
      </c>
      <c r="H255" s="308">
        <v>114296</v>
      </c>
      <c r="I255" s="307">
        <v>90</v>
      </c>
      <c r="J255" s="307">
        <v>41</v>
      </c>
      <c r="K255" s="307">
        <v>33</v>
      </c>
      <c r="L255" s="307">
        <v>38</v>
      </c>
      <c r="M255" s="307">
        <v>30</v>
      </c>
      <c r="N255" s="307">
        <v>28</v>
      </c>
      <c r="O255" s="307">
        <v>66</v>
      </c>
      <c r="P255" s="309">
        <v>63</v>
      </c>
      <c r="Q255" s="309">
        <v>11</v>
      </c>
    </row>
    <row r="256" spans="2:17" x14ac:dyDescent="0.25">
      <c r="B256" s="285" t="s">
        <v>24</v>
      </c>
      <c r="C256" s="401"/>
      <c r="D256" s="299">
        <v>0</v>
      </c>
      <c r="E256" s="299">
        <v>0</v>
      </c>
      <c r="F256" s="310">
        <v>54</v>
      </c>
      <c r="G256" s="311">
        <v>1389912</v>
      </c>
      <c r="H256" s="311">
        <v>118035</v>
      </c>
      <c r="I256" s="310">
        <v>63</v>
      </c>
      <c r="J256" s="310">
        <v>91</v>
      </c>
      <c r="K256" s="310">
        <v>23</v>
      </c>
      <c r="L256" s="310">
        <v>23</v>
      </c>
      <c r="M256" s="310">
        <v>4</v>
      </c>
      <c r="N256" s="310">
        <v>4</v>
      </c>
      <c r="O256" s="307">
        <v>27</v>
      </c>
      <c r="P256" s="299">
        <v>12</v>
      </c>
      <c r="Q256" s="289">
        <v>0</v>
      </c>
    </row>
    <row r="257" spans="2:17" x14ac:dyDescent="0.25">
      <c r="B257" s="285" t="s">
        <v>25</v>
      </c>
      <c r="C257" s="401"/>
      <c r="D257" s="299">
        <v>0</v>
      </c>
      <c r="E257" s="299">
        <v>0</v>
      </c>
      <c r="F257" s="310">
        <v>27</v>
      </c>
      <c r="G257" s="310">
        <v>260775</v>
      </c>
      <c r="H257" s="310">
        <v>2844</v>
      </c>
      <c r="I257" s="310">
        <v>38</v>
      </c>
      <c r="J257" s="310">
        <v>6</v>
      </c>
      <c r="K257" s="299">
        <v>11</v>
      </c>
      <c r="L257" s="316">
        <v>7</v>
      </c>
      <c r="M257" s="303">
        <v>0</v>
      </c>
      <c r="N257" s="303">
        <v>0</v>
      </c>
      <c r="O257" s="303">
        <v>7</v>
      </c>
      <c r="P257" s="320">
        <v>6</v>
      </c>
      <c r="Q257" s="303">
        <v>0</v>
      </c>
    </row>
    <row r="258" spans="2:17" x14ac:dyDescent="0.25">
      <c r="B258" s="316" t="s">
        <v>161</v>
      </c>
      <c r="C258" s="401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295">
        <v>0</v>
      </c>
      <c r="P258" s="295">
        <v>0</v>
      </c>
      <c r="Q258" s="295">
        <v>0</v>
      </c>
    </row>
    <row r="259" spans="2:17" x14ac:dyDescent="0.25">
      <c r="B259" s="285" t="s">
        <v>85</v>
      </c>
      <c r="C259" s="436"/>
      <c r="D259" s="319">
        <v>0</v>
      </c>
      <c r="E259" s="319">
        <v>0</v>
      </c>
      <c r="F259" s="319">
        <v>63</v>
      </c>
      <c r="G259" s="319">
        <v>0</v>
      </c>
      <c r="H259" s="319">
        <v>34429</v>
      </c>
      <c r="I259" s="319">
        <v>0</v>
      </c>
      <c r="J259" s="319">
        <v>18</v>
      </c>
      <c r="K259" s="319">
        <v>28</v>
      </c>
      <c r="L259" s="319">
        <v>27</v>
      </c>
      <c r="M259" s="319">
        <v>0</v>
      </c>
      <c r="N259" s="319">
        <v>0</v>
      </c>
      <c r="O259" s="319">
        <v>27</v>
      </c>
      <c r="P259" s="319">
        <v>140</v>
      </c>
      <c r="Q259" s="319">
        <v>0</v>
      </c>
    </row>
    <row r="260" spans="2:17" x14ac:dyDescent="0.25">
      <c r="B260" s="402"/>
      <c r="C260" s="403"/>
      <c r="D260" s="288">
        <f>D255+D256+D257+D258+D259</f>
        <v>0</v>
      </c>
      <c r="E260" s="288">
        <f t="shared" ref="E260" si="60">E255+E256+E257+E258+E259</f>
        <v>0</v>
      </c>
      <c r="F260" s="288">
        <f>SUM(F255:F259)</f>
        <v>216</v>
      </c>
      <c r="G260" s="288">
        <f>SUM(G255:G259)</f>
        <v>3603038</v>
      </c>
      <c r="H260" s="288">
        <f t="shared" ref="H260:Q260" si="61">SUM(H255:H259)</f>
        <v>269604</v>
      </c>
      <c r="I260" s="288">
        <f t="shared" si="61"/>
        <v>191</v>
      </c>
      <c r="J260" s="288">
        <f t="shared" si="61"/>
        <v>156</v>
      </c>
      <c r="K260" s="288">
        <f t="shared" si="61"/>
        <v>95</v>
      </c>
      <c r="L260" s="288">
        <f t="shared" si="61"/>
        <v>95</v>
      </c>
      <c r="M260" s="288">
        <f t="shared" si="61"/>
        <v>34</v>
      </c>
      <c r="N260" s="288">
        <f t="shared" si="61"/>
        <v>32</v>
      </c>
      <c r="O260" s="288">
        <f t="shared" si="61"/>
        <v>127</v>
      </c>
      <c r="P260" s="288">
        <f t="shared" si="61"/>
        <v>221</v>
      </c>
      <c r="Q260" s="288">
        <f t="shared" si="61"/>
        <v>11</v>
      </c>
    </row>
    <row r="263" spans="2:17" ht="18.75" x14ac:dyDescent="0.3">
      <c r="B263" s="451" t="s">
        <v>437</v>
      </c>
      <c r="C263" s="451"/>
      <c r="D263" s="451"/>
      <c r="E263" s="451"/>
      <c r="F263" s="451"/>
      <c r="G263" s="451"/>
      <c r="H263" s="451"/>
      <c r="I263" s="451"/>
      <c r="J263" s="451"/>
      <c r="K263" s="451"/>
      <c r="L263" s="451"/>
      <c r="M263" s="451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406" t="s">
        <v>5</v>
      </c>
      <c r="C265" s="406" t="s">
        <v>12</v>
      </c>
      <c r="D265" s="406" t="s">
        <v>6</v>
      </c>
      <c r="E265" s="406" t="s">
        <v>17</v>
      </c>
      <c r="F265" s="406" t="s">
        <v>15</v>
      </c>
      <c r="G265" s="406" t="s">
        <v>100</v>
      </c>
      <c r="H265" s="406" t="s">
        <v>14</v>
      </c>
      <c r="I265" s="406" t="s">
        <v>13</v>
      </c>
      <c r="J265" s="406" t="s">
        <v>8</v>
      </c>
      <c r="K265" s="398" t="s">
        <v>113</v>
      </c>
      <c r="L265" s="409"/>
      <c r="M265" s="409"/>
      <c r="N265" s="409"/>
      <c r="O265" s="399"/>
      <c r="P265" s="394" t="s">
        <v>16</v>
      </c>
      <c r="Q265" s="395"/>
    </row>
    <row r="266" spans="2:17" ht="30" x14ac:dyDescent="0.25">
      <c r="B266" s="407"/>
      <c r="C266" s="407"/>
      <c r="D266" s="407"/>
      <c r="E266" s="407"/>
      <c r="F266" s="407"/>
      <c r="G266" s="407"/>
      <c r="H266" s="407"/>
      <c r="I266" s="407"/>
      <c r="J266" s="407"/>
      <c r="K266" s="398" t="s">
        <v>1</v>
      </c>
      <c r="L266" s="399"/>
      <c r="M266" s="398" t="s">
        <v>2</v>
      </c>
      <c r="N266" s="399"/>
      <c r="O266" s="283" t="s">
        <v>10</v>
      </c>
      <c r="P266" s="396"/>
      <c r="Q266" s="397"/>
    </row>
    <row r="267" spans="2:17" x14ac:dyDescent="0.25">
      <c r="B267" s="408"/>
      <c r="C267" s="408"/>
      <c r="D267" s="408"/>
      <c r="E267" s="408"/>
      <c r="F267" s="408"/>
      <c r="G267" s="408"/>
      <c r="H267" s="408"/>
      <c r="I267" s="408"/>
      <c r="J267" s="408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16" t="s">
        <v>0</v>
      </c>
      <c r="C268" s="400">
        <v>42999</v>
      </c>
      <c r="D268" s="316">
        <v>0</v>
      </c>
      <c r="E268" s="316">
        <v>0</v>
      </c>
      <c r="F268" s="322">
        <v>63</v>
      </c>
      <c r="G268" s="322">
        <v>2881242</v>
      </c>
      <c r="H268" s="323">
        <v>93519</v>
      </c>
      <c r="I268" s="322">
        <v>102</v>
      </c>
      <c r="J268" s="322">
        <v>38</v>
      </c>
      <c r="K268" s="322">
        <v>44</v>
      </c>
      <c r="L268" s="322">
        <v>46</v>
      </c>
      <c r="M268" s="322">
        <v>30</v>
      </c>
      <c r="N268" s="322">
        <v>32</v>
      </c>
      <c r="O268" s="322">
        <v>78</v>
      </c>
      <c r="P268" s="324">
        <v>76</v>
      </c>
      <c r="Q268" s="324">
        <v>12</v>
      </c>
    </row>
    <row r="269" spans="2:17" x14ac:dyDescent="0.25">
      <c r="B269" s="285" t="s">
        <v>24</v>
      </c>
      <c r="C269" s="401"/>
      <c r="D269" s="299">
        <v>0</v>
      </c>
      <c r="E269" s="299">
        <v>0</v>
      </c>
      <c r="F269" s="310">
        <v>63</v>
      </c>
      <c r="G269" s="311">
        <v>1430232</v>
      </c>
      <c r="H269" s="311">
        <v>62095</v>
      </c>
      <c r="I269" s="310">
        <v>56</v>
      </c>
      <c r="J269" s="310">
        <v>90</v>
      </c>
      <c r="K269" s="310">
        <v>23</v>
      </c>
      <c r="L269" s="310">
        <v>23</v>
      </c>
      <c r="M269" s="310">
        <v>5</v>
      </c>
      <c r="N269" s="310">
        <v>5</v>
      </c>
      <c r="O269" s="322">
        <v>28</v>
      </c>
      <c r="P269" s="299">
        <v>12</v>
      </c>
      <c r="Q269" s="289">
        <v>0</v>
      </c>
    </row>
    <row r="270" spans="2:17" x14ac:dyDescent="0.25">
      <c r="B270" s="285" t="s">
        <v>25</v>
      </c>
      <c r="C270" s="401"/>
      <c r="D270" s="299">
        <v>0</v>
      </c>
      <c r="E270" s="299">
        <v>0</v>
      </c>
      <c r="F270" s="310"/>
      <c r="G270" s="304">
        <v>510582</v>
      </c>
      <c r="H270" s="304">
        <v>4018</v>
      </c>
      <c r="I270" s="304">
        <v>48</v>
      </c>
      <c r="J270" s="304">
        <v>25</v>
      </c>
      <c r="K270" s="304">
        <v>10</v>
      </c>
      <c r="L270" s="304">
        <v>9</v>
      </c>
      <c r="M270" s="304">
        <v>0</v>
      </c>
      <c r="N270" s="304">
        <v>0</v>
      </c>
      <c r="O270" s="321">
        <v>9</v>
      </c>
      <c r="P270" s="320">
        <v>6</v>
      </c>
      <c r="Q270" s="303">
        <v>0</v>
      </c>
    </row>
    <row r="271" spans="2:17" x14ac:dyDescent="0.25">
      <c r="B271" s="316" t="s">
        <v>161</v>
      </c>
      <c r="C271" s="401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95"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36"/>
      <c r="D272" s="319">
        <v>0</v>
      </c>
      <c r="E272" s="319">
        <v>0</v>
      </c>
      <c r="F272" s="325">
        <v>87</v>
      </c>
      <c r="G272" s="325">
        <v>0</v>
      </c>
      <c r="H272" s="325">
        <v>47755</v>
      </c>
      <c r="I272" s="325">
        <v>0</v>
      </c>
      <c r="J272" s="325">
        <v>24</v>
      </c>
      <c r="K272" s="325">
        <v>27</v>
      </c>
      <c r="L272" s="325">
        <v>30</v>
      </c>
      <c r="M272" s="325">
        <v>0</v>
      </c>
      <c r="N272" s="325">
        <v>0</v>
      </c>
      <c r="O272" s="325">
        <v>30</v>
      </c>
      <c r="P272" s="319">
        <v>140</v>
      </c>
      <c r="Q272" s="319">
        <v>0</v>
      </c>
    </row>
    <row r="273" spans="2:17" x14ac:dyDescent="0.25">
      <c r="B273" s="402"/>
      <c r="C273" s="403"/>
      <c r="D273" s="288">
        <f>D268+D269+D270+D271+D272</f>
        <v>0</v>
      </c>
      <c r="E273" s="288">
        <f t="shared" ref="E273" si="62">E268+E269+E270+E271+E272</f>
        <v>0</v>
      </c>
      <c r="F273" s="288">
        <f>SUM(F268:F272)</f>
        <v>213</v>
      </c>
      <c r="G273" s="288">
        <f>SUM(G268:G272)</f>
        <v>4822056</v>
      </c>
      <c r="H273" s="288">
        <f t="shared" ref="H273:Q273" si="63">SUM(H268:H272)</f>
        <v>207387</v>
      </c>
      <c r="I273" s="288">
        <f t="shared" si="63"/>
        <v>206</v>
      </c>
      <c r="J273" s="288">
        <f t="shared" si="63"/>
        <v>177</v>
      </c>
      <c r="K273" s="288">
        <f t="shared" si="63"/>
        <v>104</v>
      </c>
      <c r="L273" s="288">
        <f t="shared" si="63"/>
        <v>108</v>
      </c>
      <c r="M273" s="288">
        <f t="shared" si="63"/>
        <v>35</v>
      </c>
      <c r="N273" s="288">
        <f t="shared" si="63"/>
        <v>37</v>
      </c>
      <c r="O273" s="288">
        <f t="shared" si="63"/>
        <v>145</v>
      </c>
      <c r="P273" s="288">
        <f t="shared" si="63"/>
        <v>234</v>
      </c>
      <c r="Q273" s="288">
        <f t="shared" si="63"/>
        <v>12</v>
      </c>
    </row>
    <row r="276" spans="2:17" ht="18.75" x14ac:dyDescent="0.3">
      <c r="B276" s="451" t="s">
        <v>436</v>
      </c>
      <c r="C276" s="451"/>
      <c r="D276" s="451"/>
      <c r="E276" s="451"/>
      <c r="F276" s="451"/>
      <c r="G276" s="451"/>
      <c r="H276" s="451"/>
      <c r="I276" s="451"/>
      <c r="J276" s="451"/>
      <c r="K276" s="451"/>
      <c r="L276" s="451"/>
      <c r="M276" s="451"/>
      <c r="N276" s="282"/>
      <c r="O276" s="282"/>
      <c r="P276" s="282"/>
      <c r="Q276" s="282"/>
    </row>
    <row r="277" spans="2:17" x14ac:dyDescent="0.25"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</row>
    <row r="278" spans="2:17" x14ac:dyDescent="0.25">
      <c r="B278" s="406" t="s">
        <v>5</v>
      </c>
      <c r="C278" s="406" t="s">
        <v>12</v>
      </c>
      <c r="D278" s="406" t="s">
        <v>6</v>
      </c>
      <c r="E278" s="406" t="s">
        <v>17</v>
      </c>
      <c r="F278" s="406" t="s">
        <v>15</v>
      </c>
      <c r="G278" s="406" t="s">
        <v>100</v>
      </c>
      <c r="H278" s="406" t="s">
        <v>14</v>
      </c>
      <c r="I278" s="406" t="s">
        <v>13</v>
      </c>
      <c r="J278" s="406" t="s">
        <v>8</v>
      </c>
      <c r="K278" s="398" t="s">
        <v>113</v>
      </c>
      <c r="L278" s="409"/>
      <c r="M278" s="409"/>
      <c r="N278" s="409"/>
      <c r="O278" s="399"/>
      <c r="P278" s="394" t="s">
        <v>16</v>
      </c>
      <c r="Q278" s="395"/>
    </row>
    <row r="279" spans="2:17" ht="30" x14ac:dyDescent="0.25">
      <c r="B279" s="407"/>
      <c r="C279" s="407"/>
      <c r="D279" s="407"/>
      <c r="E279" s="407"/>
      <c r="F279" s="407"/>
      <c r="G279" s="407"/>
      <c r="H279" s="407"/>
      <c r="I279" s="407"/>
      <c r="J279" s="407"/>
      <c r="K279" s="398" t="s">
        <v>1</v>
      </c>
      <c r="L279" s="399"/>
      <c r="M279" s="398" t="s">
        <v>2</v>
      </c>
      <c r="N279" s="399"/>
      <c r="O279" s="283" t="s">
        <v>10</v>
      </c>
      <c r="P279" s="396"/>
      <c r="Q279" s="397"/>
    </row>
    <row r="280" spans="2:17" x14ac:dyDescent="0.25">
      <c r="B280" s="408"/>
      <c r="C280" s="408"/>
      <c r="D280" s="408"/>
      <c r="E280" s="408"/>
      <c r="F280" s="408"/>
      <c r="G280" s="408"/>
      <c r="H280" s="408"/>
      <c r="I280" s="408"/>
      <c r="J280" s="408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325" t="s">
        <v>0</v>
      </c>
      <c r="C281" s="400">
        <v>43000</v>
      </c>
      <c r="D281" s="325">
        <v>0</v>
      </c>
      <c r="E281" s="325">
        <v>0</v>
      </c>
      <c r="F281" s="325">
        <v>72</v>
      </c>
      <c r="G281" s="325">
        <v>246000</v>
      </c>
      <c r="H281" s="323">
        <v>63000</v>
      </c>
      <c r="I281" s="325">
        <v>80</v>
      </c>
      <c r="J281" s="325">
        <v>33</v>
      </c>
      <c r="K281" s="325">
        <v>44</v>
      </c>
      <c r="L281" s="325">
        <v>43</v>
      </c>
      <c r="M281" s="325">
        <v>22</v>
      </c>
      <c r="N281" s="325">
        <v>22</v>
      </c>
      <c r="O281" s="325">
        <v>65</v>
      </c>
      <c r="P281" s="324">
        <v>62</v>
      </c>
      <c r="Q281" s="324">
        <v>9</v>
      </c>
    </row>
    <row r="282" spans="2:17" x14ac:dyDescent="0.25">
      <c r="B282" s="285" t="s">
        <v>24</v>
      </c>
      <c r="C282" s="401"/>
      <c r="D282" s="299">
        <v>0</v>
      </c>
      <c r="E282" s="299">
        <v>0</v>
      </c>
      <c r="F282" s="310">
        <v>72</v>
      </c>
      <c r="G282" s="311">
        <v>1686442</v>
      </c>
      <c r="H282" s="311">
        <v>62095</v>
      </c>
      <c r="I282" s="310">
        <v>65</v>
      </c>
      <c r="J282" s="310">
        <v>93</v>
      </c>
      <c r="K282" s="310">
        <v>23</v>
      </c>
      <c r="L282" s="310">
        <v>23</v>
      </c>
      <c r="M282" s="310">
        <v>5</v>
      </c>
      <c r="N282" s="310">
        <v>5</v>
      </c>
      <c r="O282" s="325">
        <v>28</v>
      </c>
      <c r="P282" s="299">
        <v>12</v>
      </c>
      <c r="Q282" s="289">
        <v>0</v>
      </c>
    </row>
    <row r="283" spans="2:17" x14ac:dyDescent="0.25">
      <c r="B283" s="285" t="s">
        <v>25</v>
      </c>
      <c r="C283" s="401"/>
      <c r="D283" s="299">
        <v>0</v>
      </c>
      <c r="E283" s="299">
        <v>0</v>
      </c>
      <c r="F283" s="310">
        <v>34</v>
      </c>
      <c r="G283" s="304">
        <v>284567</v>
      </c>
      <c r="H283" s="304">
        <v>3813</v>
      </c>
      <c r="I283" s="304">
        <v>48</v>
      </c>
      <c r="J283" s="304">
        <v>3</v>
      </c>
      <c r="K283" s="304">
        <v>8</v>
      </c>
      <c r="L283" s="304">
        <v>9</v>
      </c>
      <c r="M283" s="304">
        <v>0</v>
      </c>
      <c r="N283" s="304">
        <v>0</v>
      </c>
      <c r="O283" s="325">
        <v>9</v>
      </c>
      <c r="P283" s="320">
        <v>6</v>
      </c>
      <c r="Q283" s="303">
        <v>0</v>
      </c>
    </row>
    <row r="284" spans="2:17" x14ac:dyDescent="0.25">
      <c r="B284" s="325" t="s">
        <v>161</v>
      </c>
      <c r="C284" s="401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95">
        <v>0</v>
      </c>
      <c r="P284" s="295">
        <v>0</v>
      </c>
      <c r="Q284" s="295">
        <v>0</v>
      </c>
    </row>
    <row r="285" spans="2:17" x14ac:dyDescent="0.25">
      <c r="B285" s="285" t="s">
        <v>85</v>
      </c>
      <c r="C285" s="436"/>
      <c r="D285" s="323">
        <v>0</v>
      </c>
      <c r="E285" s="323">
        <v>0</v>
      </c>
      <c r="F285" s="325">
        <v>117</v>
      </c>
      <c r="G285" s="325">
        <v>0</v>
      </c>
      <c r="H285" s="325">
        <v>107440</v>
      </c>
      <c r="I285" s="325">
        <v>0</v>
      </c>
      <c r="J285" s="325">
        <v>25</v>
      </c>
      <c r="K285" s="325">
        <v>30</v>
      </c>
      <c r="L285" s="325">
        <v>26</v>
      </c>
      <c r="M285" s="325">
        <v>0</v>
      </c>
      <c r="N285" s="325">
        <v>0</v>
      </c>
      <c r="O285" s="325">
        <v>26</v>
      </c>
      <c r="P285" s="323">
        <v>141</v>
      </c>
      <c r="Q285" s="323">
        <v>0</v>
      </c>
    </row>
    <row r="286" spans="2:17" x14ac:dyDescent="0.25">
      <c r="B286" s="402"/>
      <c r="C286" s="403"/>
      <c r="D286" s="288">
        <f>D281+D282+D283+D284+D285</f>
        <v>0</v>
      </c>
      <c r="E286" s="288">
        <f t="shared" ref="E286" si="64">E281+E282+E283+E284+E285</f>
        <v>0</v>
      </c>
      <c r="F286" s="288">
        <f>SUM(F281:F285)</f>
        <v>295</v>
      </c>
      <c r="G286" s="288">
        <f>SUM(G281:G285)</f>
        <v>2217009</v>
      </c>
      <c r="H286" s="288">
        <f t="shared" ref="H286:Q286" si="65">SUM(H281:H285)</f>
        <v>236348</v>
      </c>
      <c r="I286" s="288">
        <f t="shared" si="65"/>
        <v>193</v>
      </c>
      <c r="J286" s="288">
        <f t="shared" si="65"/>
        <v>154</v>
      </c>
      <c r="K286" s="288">
        <f t="shared" si="65"/>
        <v>105</v>
      </c>
      <c r="L286" s="288">
        <f t="shared" si="65"/>
        <v>101</v>
      </c>
      <c r="M286" s="288">
        <f t="shared" si="65"/>
        <v>27</v>
      </c>
      <c r="N286" s="288">
        <f t="shared" si="65"/>
        <v>27</v>
      </c>
      <c r="O286" s="288">
        <f t="shared" si="65"/>
        <v>128</v>
      </c>
      <c r="P286" s="288">
        <f t="shared" si="65"/>
        <v>221</v>
      </c>
      <c r="Q286" s="288">
        <f t="shared" si="65"/>
        <v>9</v>
      </c>
    </row>
    <row r="289" spans="2:17" ht="18.75" x14ac:dyDescent="0.3">
      <c r="B289" s="451" t="s">
        <v>435</v>
      </c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1"/>
      <c r="N289" s="282"/>
      <c r="O289" s="282"/>
      <c r="P289" s="282"/>
      <c r="Q289" s="282"/>
    </row>
    <row r="290" spans="2:17" x14ac:dyDescent="0.25"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</row>
    <row r="291" spans="2:17" x14ac:dyDescent="0.25">
      <c r="B291" s="406" t="s">
        <v>5</v>
      </c>
      <c r="C291" s="406" t="s">
        <v>12</v>
      </c>
      <c r="D291" s="406" t="s">
        <v>6</v>
      </c>
      <c r="E291" s="406" t="s">
        <v>17</v>
      </c>
      <c r="F291" s="406" t="s">
        <v>15</v>
      </c>
      <c r="G291" s="406" t="s">
        <v>100</v>
      </c>
      <c r="H291" s="406" t="s">
        <v>14</v>
      </c>
      <c r="I291" s="406" t="s">
        <v>13</v>
      </c>
      <c r="J291" s="406" t="s">
        <v>8</v>
      </c>
      <c r="K291" s="398" t="s">
        <v>113</v>
      </c>
      <c r="L291" s="409"/>
      <c r="M291" s="409"/>
      <c r="N291" s="409"/>
      <c r="O291" s="399"/>
      <c r="P291" s="394" t="s">
        <v>16</v>
      </c>
      <c r="Q291" s="395"/>
    </row>
    <row r="292" spans="2:17" ht="30" x14ac:dyDescent="0.25">
      <c r="B292" s="407"/>
      <c r="C292" s="407"/>
      <c r="D292" s="407"/>
      <c r="E292" s="407"/>
      <c r="F292" s="407"/>
      <c r="G292" s="407"/>
      <c r="H292" s="407"/>
      <c r="I292" s="407"/>
      <c r="J292" s="407"/>
      <c r="K292" s="398" t="s">
        <v>1</v>
      </c>
      <c r="L292" s="399"/>
      <c r="M292" s="398" t="s">
        <v>2</v>
      </c>
      <c r="N292" s="399"/>
      <c r="O292" s="283" t="s">
        <v>10</v>
      </c>
      <c r="P292" s="396"/>
      <c r="Q292" s="397"/>
    </row>
    <row r="293" spans="2:17" x14ac:dyDescent="0.25">
      <c r="B293" s="408"/>
      <c r="C293" s="408"/>
      <c r="D293" s="408"/>
      <c r="E293" s="408"/>
      <c r="F293" s="408"/>
      <c r="G293" s="408"/>
      <c r="H293" s="408"/>
      <c r="I293" s="408"/>
      <c r="J293" s="408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325" t="s">
        <v>0</v>
      </c>
      <c r="C294" s="400">
        <v>43001</v>
      </c>
      <c r="D294" s="325">
        <v>0</v>
      </c>
      <c r="E294" s="325">
        <v>0</v>
      </c>
      <c r="F294" s="325">
        <v>42</v>
      </c>
      <c r="G294" s="325">
        <v>326500</v>
      </c>
      <c r="H294" s="323">
        <v>30000</v>
      </c>
      <c r="I294" s="325">
        <v>101</v>
      </c>
      <c r="J294" s="325">
        <v>23</v>
      </c>
      <c r="K294" s="325">
        <v>27</v>
      </c>
      <c r="L294" s="325">
        <v>30</v>
      </c>
      <c r="M294" s="325">
        <v>18</v>
      </c>
      <c r="N294" s="325">
        <v>16</v>
      </c>
      <c r="O294" s="325">
        <v>46</v>
      </c>
      <c r="P294" s="324">
        <v>37</v>
      </c>
      <c r="Q294" s="324">
        <v>9</v>
      </c>
    </row>
    <row r="295" spans="2:17" x14ac:dyDescent="0.25">
      <c r="B295" s="285" t="s">
        <v>24</v>
      </c>
      <c r="C295" s="401"/>
      <c r="D295" s="299">
        <v>0</v>
      </c>
      <c r="E295" s="299">
        <v>0</v>
      </c>
      <c r="F295" s="310">
        <v>18</v>
      </c>
      <c r="G295" s="311">
        <v>402510</v>
      </c>
      <c r="H295" s="311">
        <v>1450</v>
      </c>
      <c r="I295" s="310">
        <v>55</v>
      </c>
      <c r="J295" s="310">
        <v>30</v>
      </c>
      <c r="K295" s="310">
        <v>5</v>
      </c>
      <c r="L295" s="310">
        <v>7</v>
      </c>
      <c r="M295" s="310">
        <v>2</v>
      </c>
      <c r="N295" s="310">
        <v>2</v>
      </c>
      <c r="O295" s="325">
        <v>9</v>
      </c>
      <c r="P295" s="299">
        <v>4</v>
      </c>
      <c r="Q295" s="289">
        <v>0</v>
      </c>
    </row>
    <row r="296" spans="2:17" x14ac:dyDescent="0.25">
      <c r="B296" s="285" t="s">
        <v>25</v>
      </c>
      <c r="C296" s="401"/>
      <c r="D296" s="299">
        <v>0</v>
      </c>
      <c r="E296" s="299">
        <v>0</v>
      </c>
      <c r="F296" s="310">
        <v>0</v>
      </c>
      <c r="G296" s="304">
        <v>336131</v>
      </c>
      <c r="H296" s="304">
        <v>0</v>
      </c>
      <c r="I296" s="304">
        <v>0</v>
      </c>
      <c r="J296" s="304">
        <v>21</v>
      </c>
      <c r="K296" s="304">
        <v>1</v>
      </c>
      <c r="L296" s="304">
        <v>1</v>
      </c>
      <c r="M296" s="304">
        <v>0</v>
      </c>
      <c r="N296" s="304">
        <v>0</v>
      </c>
      <c r="O296" s="325">
        <v>1</v>
      </c>
      <c r="P296" s="320">
        <v>0</v>
      </c>
      <c r="Q296" s="303">
        <v>0</v>
      </c>
    </row>
    <row r="297" spans="2:17" x14ac:dyDescent="0.25">
      <c r="B297" s="325" t="s">
        <v>161</v>
      </c>
      <c r="C297" s="401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295">
        <v>0</v>
      </c>
      <c r="P297" s="295">
        <v>0</v>
      </c>
      <c r="Q297" s="295">
        <v>0</v>
      </c>
    </row>
    <row r="298" spans="2:17" x14ac:dyDescent="0.25">
      <c r="B298" s="285" t="s">
        <v>85</v>
      </c>
      <c r="C298" s="436"/>
      <c r="D298" s="323">
        <v>0</v>
      </c>
      <c r="E298" s="323">
        <v>0</v>
      </c>
      <c r="F298" s="325">
        <v>0</v>
      </c>
      <c r="G298" s="325">
        <v>0</v>
      </c>
      <c r="H298" s="325">
        <v>0</v>
      </c>
      <c r="I298" s="325">
        <v>0</v>
      </c>
      <c r="J298" s="325">
        <v>0</v>
      </c>
      <c r="K298" s="325">
        <v>0</v>
      </c>
      <c r="L298" s="325">
        <v>0</v>
      </c>
      <c r="M298" s="325">
        <v>0</v>
      </c>
      <c r="N298" s="325">
        <v>0</v>
      </c>
      <c r="O298" s="325">
        <v>0</v>
      </c>
      <c r="P298" s="323">
        <v>0</v>
      </c>
      <c r="Q298" s="323">
        <v>0</v>
      </c>
    </row>
    <row r="299" spans="2:17" x14ac:dyDescent="0.25">
      <c r="B299" s="402"/>
      <c r="C299" s="403"/>
      <c r="D299" s="288">
        <f>D294+D295+D296+D297+D298</f>
        <v>0</v>
      </c>
      <c r="E299" s="288">
        <f t="shared" ref="E299" si="66">E294+E295+E296+E297+E298</f>
        <v>0</v>
      </c>
      <c r="F299" s="288">
        <f>SUM(F294:F298)</f>
        <v>60</v>
      </c>
      <c r="G299" s="288">
        <f>SUM(G294:G298)</f>
        <v>1065141</v>
      </c>
      <c r="H299" s="288">
        <f t="shared" ref="H299:Q299" si="67">SUM(H294:H298)</f>
        <v>31450</v>
      </c>
      <c r="I299" s="288">
        <f t="shared" si="67"/>
        <v>156</v>
      </c>
      <c r="J299" s="288">
        <f t="shared" si="67"/>
        <v>74</v>
      </c>
      <c r="K299" s="288">
        <f t="shared" si="67"/>
        <v>33</v>
      </c>
      <c r="L299" s="288">
        <f t="shared" si="67"/>
        <v>38</v>
      </c>
      <c r="M299" s="288">
        <f t="shared" si="67"/>
        <v>20</v>
      </c>
      <c r="N299" s="288">
        <f t="shared" si="67"/>
        <v>18</v>
      </c>
      <c r="O299" s="288">
        <f t="shared" si="67"/>
        <v>56</v>
      </c>
      <c r="P299" s="288">
        <f t="shared" si="67"/>
        <v>41</v>
      </c>
      <c r="Q299" s="288">
        <f t="shared" si="67"/>
        <v>9</v>
      </c>
    </row>
    <row r="302" spans="2:17" ht="18.75" x14ac:dyDescent="0.3">
      <c r="B302" s="451" t="s">
        <v>434</v>
      </c>
      <c r="C302" s="451"/>
      <c r="D302" s="451"/>
      <c r="E302" s="451"/>
      <c r="F302" s="451"/>
      <c r="G302" s="451"/>
      <c r="H302" s="451"/>
      <c r="I302" s="451"/>
      <c r="J302" s="451"/>
      <c r="K302" s="451"/>
      <c r="L302" s="451"/>
      <c r="M302" s="451"/>
      <c r="N302" s="282"/>
      <c r="O302" s="282"/>
      <c r="P302" s="282"/>
      <c r="Q302" s="282"/>
    </row>
    <row r="303" spans="2:17" x14ac:dyDescent="0.25"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</row>
    <row r="304" spans="2:17" x14ac:dyDescent="0.25">
      <c r="B304" s="406" t="s">
        <v>5</v>
      </c>
      <c r="C304" s="406" t="s">
        <v>12</v>
      </c>
      <c r="D304" s="406" t="s">
        <v>6</v>
      </c>
      <c r="E304" s="406" t="s">
        <v>17</v>
      </c>
      <c r="F304" s="406" t="s">
        <v>15</v>
      </c>
      <c r="G304" s="406" t="s">
        <v>100</v>
      </c>
      <c r="H304" s="406" t="s">
        <v>14</v>
      </c>
      <c r="I304" s="406" t="s">
        <v>13</v>
      </c>
      <c r="J304" s="406" t="s">
        <v>8</v>
      </c>
      <c r="K304" s="398" t="s">
        <v>113</v>
      </c>
      <c r="L304" s="409"/>
      <c r="M304" s="409"/>
      <c r="N304" s="409"/>
      <c r="O304" s="399"/>
      <c r="P304" s="394" t="s">
        <v>16</v>
      </c>
      <c r="Q304" s="395"/>
    </row>
    <row r="305" spans="2:17" ht="30" x14ac:dyDescent="0.25">
      <c r="B305" s="407"/>
      <c r="C305" s="407"/>
      <c r="D305" s="407"/>
      <c r="E305" s="407"/>
      <c r="F305" s="407"/>
      <c r="G305" s="407"/>
      <c r="H305" s="407"/>
      <c r="I305" s="407"/>
      <c r="J305" s="407"/>
      <c r="K305" s="398" t="s">
        <v>1</v>
      </c>
      <c r="L305" s="399"/>
      <c r="M305" s="398" t="s">
        <v>2</v>
      </c>
      <c r="N305" s="399"/>
      <c r="O305" s="283" t="s">
        <v>10</v>
      </c>
      <c r="P305" s="396"/>
      <c r="Q305" s="397"/>
    </row>
    <row r="306" spans="2:17" x14ac:dyDescent="0.25">
      <c r="B306" s="408"/>
      <c r="C306" s="408"/>
      <c r="D306" s="408"/>
      <c r="E306" s="408"/>
      <c r="F306" s="408"/>
      <c r="G306" s="408"/>
      <c r="H306" s="408"/>
      <c r="I306" s="408"/>
      <c r="J306" s="408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25" t="s">
        <v>0</v>
      </c>
      <c r="C307" s="400">
        <v>43002</v>
      </c>
      <c r="D307" s="325">
        <v>0</v>
      </c>
      <c r="E307" s="325">
        <v>0</v>
      </c>
      <c r="F307" s="325">
        <v>108</v>
      </c>
      <c r="G307" s="325">
        <v>350200</v>
      </c>
      <c r="H307" s="323">
        <v>30500</v>
      </c>
      <c r="I307" s="325">
        <v>125</v>
      </c>
      <c r="J307" s="325">
        <v>50</v>
      </c>
      <c r="K307" s="325">
        <v>22</v>
      </c>
      <c r="L307" s="325">
        <v>17</v>
      </c>
      <c r="M307" s="325">
        <v>31</v>
      </c>
      <c r="N307" s="325">
        <v>26</v>
      </c>
      <c r="O307" s="325">
        <v>43</v>
      </c>
      <c r="P307" s="324">
        <v>34</v>
      </c>
      <c r="Q307" s="324">
        <v>8</v>
      </c>
    </row>
    <row r="308" spans="2:17" x14ac:dyDescent="0.25">
      <c r="B308" s="285" t="s">
        <v>24</v>
      </c>
      <c r="C308" s="401"/>
      <c r="D308" s="299">
        <v>0</v>
      </c>
      <c r="E308" s="299">
        <v>0</v>
      </c>
      <c r="F308" s="310">
        <v>18</v>
      </c>
      <c r="G308" s="311">
        <v>402510</v>
      </c>
      <c r="H308" s="311">
        <v>5520</v>
      </c>
      <c r="I308" s="310">
        <v>54</v>
      </c>
      <c r="J308" s="310">
        <v>35</v>
      </c>
      <c r="K308" s="310">
        <v>6</v>
      </c>
      <c r="L308" s="310">
        <v>6</v>
      </c>
      <c r="M308" s="310">
        <v>1</v>
      </c>
      <c r="N308" s="310">
        <v>1</v>
      </c>
      <c r="O308" s="325">
        <v>7</v>
      </c>
      <c r="P308" s="299">
        <v>4</v>
      </c>
      <c r="Q308" s="289">
        <v>0</v>
      </c>
    </row>
    <row r="309" spans="2:17" x14ac:dyDescent="0.25">
      <c r="B309" s="285" t="s">
        <v>25</v>
      </c>
      <c r="C309" s="401"/>
      <c r="D309" s="299">
        <v>0</v>
      </c>
      <c r="E309" s="299">
        <v>0</v>
      </c>
      <c r="F309" s="310">
        <v>0</v>
      </c>
      <c r="G309" s="304">
        <v>279022</v>
      </c>
      <c r="H309" s="304">
        <v>0</v>
      </c>
      <c r="I309" s="304">
        <v>0</v>
      </c>
      <c r="J309" s="304">
        <v>19</v>
      </c>
      <c r="K309" s="304">
        <v>1</v>
      </c>
      <c r="L309" s="304">
        <v>1</v>
      </c>
      <c r="M309" s="304">
        <v>0</v>
      </c>
      <c r="N309" s="304">
        <v>0</v>
      </c>
      <c r="O309" s="325">
        <v>1</v>
      </c>
      <c r="P309" s="320">
        <v>0</v>
      </c>
      <c r="Q309" s="303">
        <v>0</v>
      </c>
    </row>
    <row r="310" spans="2:17" x14ac:dyDescent="0.25">
      <c r="B310" s="325" t="s">
        <v>161</v>
      </c>
      <c r="C310" s="401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295">
        <v>0</v>
      </c>
      <c r="P310" s="295">
        <v>0</v>
      </c>
      <c r="Q310" s="295">
        <v>0</v>
      </c>
    </row>
    <row r="311" spans="2:17" x14ac:dyDescent="0.25">
      <c r="B311" s="285" t="s">
        <v>85</v>
      </c>
      <c r="C311" s="436"/>
      <c r="D311" s="323">
        <v>0</v>
      </c>
      <c r="E311" s="323">
        <v>0</v>
      </c>
      <c r="F311" s="325">
        <v>0</v>
      </c>
      <c r="G311" s="325">
        <v>0</v>
      </c>
      <c r="H311" s="325">
        <v>0</v>
      </c>
      <c r="I311" s="325">
        <v>0</v>
      </c>
      <c r="J311" s="325">
        <v>0</v>
      </c>
      <c r="K311" s="325">
        <v>0</v>
      </c>
      <c r="L311" s="325">
        <v>0</v>
      </c>
      <c r="M311" s="325">
        <v>0</v>
      </c>
      <c r="N311" s="325">
        <v>0</v>
      </c>
      <c r="O311" s="325">
        <v>0</v>
      </c>
      <c r="P311" s="323">
        <v>0</v>
      </c>
      <c r="Q311" s="323">
        <v>0</v>
      </c>
    </row>
    <row r="312" spans="2:17" x14ac:dyDescent="0.25">
      <c r="B312" s="402"/>
      <c r="C312" s="403"/>
      <c r="D312" s="288">
        <f>D307+D308+D309+D310+D311</f>
        <v>0</v>
      </c>
      <c r="E312" s="288">
        <f t="shared" ref="E312" si="68">E307+E308+E309+E310+E311</f>
        <v>0</v>
      </c>
      <c r="F312" s="288">
        <f>SUM(F307:F311)</f>
        <v>126</v>
      </c>
      <c r="G312" s="288">
        <f>SUM(G307:G311)</f>
        <v>1031732</v>
      </c>
      <c r="H312" s="288">
        <f t="shared" ref="H312:Q312" si="69">SUM(H307:H311)</f>
        <v>36020</v>
      </c>
      <c r="I312" s="288">
        <f t="shared" si="69"/>
        <v>179</v>
      </c>
      <c r="J312" s="288">
        <f t="shared" si="69"/>
        <v>104</v>
      </c>
      <c r="K312" s="288">
        <f t="shared" si="69"/>
        <v>29</v>
      </c>
      <c r="L312" s="288">
        <f t="shared" si="69"/>
        <v>24</v>
      </c>
      <c r="M312" s="288">
        <f t="shared" si="69"/>
        <v>32</v>
      </c>
      <c r="N312" s="288">
        <f t="shared" si="69"/>
        <v>27</v>
      </c>
      <c r="O312" s="288">
        <f t="shared" si="69"/>
        <v>51</v>
      </c>
      <c r="P312" s="288">
        <f t="shared" si="69"/>
        <v>38</v>
      </c>
      <c r="Q312" s="288">
        <f t="shared" si="69"/>
        <v>8</v>
      </c>
    </row>
    <row r="315" spans="2:17" ht="18.75" x14ac:dyDescent="0.3">
      <c r="B315" s="451" t="s">
        <v>438</v>
      </c>
      <c r="C315" s="451"/>
      <c r="D315" s="451"/>
      <c r="E315" s="451"/>
      <c r="F315" s="451"/>
      <c r="G315" s="451"/>
      <c r="H315" s="451"/>
      <c r="I315" s="451"/>
      <c r="J315" s="451"/>
      <c r="K315" s="451"/>
      <c r="L315" s="451"/>
      <c r="M315" s="451"/>
      <c r="N315" s="282"/>
      <c r="O315" s="282"/>
      <c r="P315" s="282"/>
      <c r="Q315" s="282"/>
    </row>
    <row r="316" spans="2:17" x14ac:dyDescent="0.25"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</row>
    <row r="317" spans="2:17" x14ac:dyDescent="0.25">
      <c r="B317" s="406" t="s">
        <v>5</v>
      </c>
      <c r="C317" s="406" t="s">
        <v>12</v>
      </c>
      <c r="D317" s="406" t="s">
        <v>6</v>
      </c>
      <c r="E317" s="406" t="s">
        <v>17</v>
      </c>
      <c r="F317" s="406" t="s">
        <v>15</v>
      </c>
      <c r="G317" s="406" t="s">
        <v>100</v>
      </c>
      <c r="H317" s="406" t="s">
        <v>14</v>
      </c>
      <c r="I317" s="406" t="s">
        <v>13</v>
      </c>
      <c r="J317" s="406" t="s">
        <v>8</v>
      </c>
      <c r="K317" s="398" t="s">
        <v>113</v>
      </c>
      <c r="L317" s="409"/>
      <c r="M317" s="409"/>
      <c r="N317" s="409"/>
      <c r="O317" s="399"/>
      <c r="P317" s="394" t="s">
        <v>16</v>
      </c>
      <c r="Q317" s="395"/>
    </row>
    <row r="318" spans="2:17" ht="30" x14ac:dyDescent="0.25">
      <c r="B318" s="407"/>
      <c r="C318" s="407"/>
      <c r="D318" s="407"/>
      <c r="E318" s="407"/>
      <c r="F318" s="407"/>
      <c r="G318" s="407"/>
      <c r="H318" s="407"/>
      <c r="I318" s="407"/>
      <c r="J318" s="407"/>
      <c r="K318" s="398" t="s">
        <v>1</v>
      </c>
      <c r="L318" s="399"/>
      <c r="M318" s="398" t="s">
        <v>2</v>
      </c>
      <c r="N318" s="399"/>
      <c r="O318" s="283" t="s">
        <v>10</v>
      </c>
      <c r="P318" s="396"/>
      <c r="Q318" s="397"/>
    </row>
    <row r="319" spans="2:17" x14ac:dyDescent="0.25">
      <c r="B319" s="408"/>
      <c r="C319" s="408"/>
      <c r="D319" s="408"/>
      <c r="E319" s="408"/>
      <c r="F319" s="408"/>
      <c r="G319" s="408"/>
      <c r="H319" s="408"/>
      <c r="I319" s="408"/>
      <c r="J319" s="408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25" t="s">
        <v>0</v>
      </c>
      <c r="C320" s="400">
        <v>43003</v>
      </c>
      <c r="D320" s="325">
        <v>0</v>
      </c>
      <c r="E320" s="325">
        <v>0</v>
      </c>
      <c r="F320" s="325">
        <v>73</v>
      </c>
      <c r="G320" s="323">
        <v>1101483</v>
      </c>
      <c r="H320" s="323">
        <v>93753</v>
      </c>
      <c r="I320" s="325">
        <v>113</v>
      </c>
      <c r="J320" s="325">
        <v>34</v>
      </c>
      <c r="K320" s="325">
        <v>43</v>
      </c>
      <c r="L320" s="325">
        <v>31</v>
      </c>
      <c r="M320" s="325">
        <v>33</v>
      </c>
      <c r="N320" s="325">
        <v>27</v>
      </c>
      <c r="O320" s="325">
        <v>58</v>
      </c>
      <c r="P320" s="324">
        <v>71</v>
      </c>
      <c r="Q320" s="324">
        <v>7</v>
      </c>
    </row>
    <row r="321" spans="2:17" x14ac:dyDescent="0.25">
      <c r="B321" s="285" t="s">
        <v>24</v>
      </c>
      <c r="C321" s="401"/>
      <c r="D321" s="299">
        <v>0</v>
      </c>
      <c r="E321" s="299">
        <v>0</v>
      </c>
      <c r="F321" s="310">
        <v>45</v>
      </c>
      <c r="G321" s="311">
        <v>1320550</v>
      </c>
      <c r="H321" s="311">
        <v>51305</v>
      </c>
      <c r="I321" s="310">
        <v>60</v>
      </c>
      <c r="J321" s="310">
        <v>91</v>
      </c>
      <c r="K321" s="310">
        <v>24</v>
      </c>
      <c r="L321" s="310">
        <v>24</v>
      </c>
      <c r="M321" s="310">
        <v>4</v>
      </c>
      <c r="N321" s="310">
        <v>4</v>
      </c>
      <c r="O321" s="325">
        <v>28</v>
      </c>
      <c r="P321" s="299">
        <v>12</v>
      </c>
      <c r="Q321" s="289">
        <v>0</v>
      </c>
    </row>
    <row r="322" spans="2:17" x14ac:dyDescent="0.25">
      <c r="B322" s="285" t="s">
        <v>25</v>
      </c>
      <c r="C322" s="401"/>
      <c r="D322" s="299">
        <v>0</v>
      </c>
      <c r="E322" s="299">
        <v>0</v>
      </c>
      <c r="F322" s="310">
        <v>32</v>
      </c>
      <c r="G322" s="304">
        <v>272667</v>
      </c>
      <c r="H322" s="304">
        <v>4246</v>
      </c>
      <c r="I322" s="304">
        <v>38</v>
      </c>
      <c r="J322" s="304">
        <v>2</v>
      </c>
      <c r="K322" s="304">
        <v>10</v>
      </c>
      <c r="L322" s="304">
        <v>5</v>
      </c>
      <c r="M322" s="304">
        <v>0</v>
      </c>
      <c r="N322" s="304">
        <v>0</v>
      </c>
      <c r="O322" s="325">
        <v>5</v>
      </c>
      <c r="P322" s="320">
        <v>6</v>
      </c>
      <c r="Q322" s="303">
        <v>0</v>
      </c>
    </row>
    <row r="323" spans="2:17" x14ac:dyDescent="0.25">
      <c r="B323" s="325" t="s">
        <v>161</v>
      </c>
      <c r="C323" s="401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295">
        <v>0</v>
      </c>
      <c r="P323" s="295">
        <v>0</v>
      </c>
      <c r="Q323" s="295">
        <v>0</v>
      </c>
    </row>
    <row r="324" spans="2:17" x14ac:dyDescent="0.25">
      <c r="B324" s="285" t="s">
        <v>85</v>
      </c>
      <c r="C324" s="436"/>
      <c r="D324" s="323">
        <v>0</v>
      </c>
      <c r="E324" s="323">
        <v>0</v>
      </c>
      <c r="F324" s="325">
        <v>0</v>
      </c>
      <c r="G324" s="325">
        <v>0</v>
      </c>
      <c r="H324" s="325">
        <v>0</v>
      </c>
      <c r="I324" s="325">
        <v>0</v>
      </c>
      <c r="J324" s="325">
        <v>0</v>
      </c>
      <c r="K324" s="325">
        <v>0</v>
      </c>
      <c r="L324" s="325">
        <v>0</v>
      </c>
      <c r="M324" s="325">
        <v>0</v>
      </c>
      <c r="N324" s="325">
        <v>0</v>
      </c>
      <c r="O324" s="325">
        <v>0</v>
      </c>
      <c r="P324" s="323">
        <v>0</v>
      </c>
      <c r="Q324" s="323">
        <v>0</v>
      </c>
    </row>
    <row r="325" spans="2:17" x14ac:dyDescent="0.25">
      <c r="B325" s="402"/>
      <c r="C325" s="403"/>
      <c r="D325" s="288">
        <f>D320+D321+D322+D323+D324</f>
        <v>0</v>
      </c>
      <c r="E325" s="288">
        <f t="shared" ref="E325" si="70">E320+E321+E322+E323+E324</f>
        <v>0</v>
      </c>
      <c r="F325" s="288">
        <f>SUM(F320:F324)</f>
        <v>150</v>
      </c>
      <c r="G325" s="288">
        <f>SUM(G320:G324)</f>
        <v>2694700</v>
      </c>
      <c r="H325" s="288">
        <f t="shared" ref="H325:Q325" si="71">SUM(H320:H324)</f>
        <v>149304</v>
      </c>
      <c r="I325" s="288">
        <f t="shared" si="71"/>
        <v>211</v>
      </c>
      <c r="J325" s="288">
        <f t="shared" si="71"/>
        <v>127</v>
      </c>
      <c r="K325" s="288">
        <f t="shared" si="71"/>
        <v>77</v>
      </c>
      <c r="L325" s="288">
        <f t="shared" si="71"/>
        <v>60</v>
      </c>
      <c r="M325" s="288">
        <f t="shared" si="71"/>
        <v>37</v>
      </c>
      <c r="N325" s="288">
        <f t="shared" si="71"/>
        <v>31</v>
      </c>
      <c r="O325" s="288">
        <f t="shared" si="71"/>
        <v>91</v>
      </c>
      <c r="P325" s="288">
        <f t="shared" si="71"/>
        <v>89</v>
      </c>
      <c r="Q325" s="288">
        <f t="shared" si="71"/>
        <v>7</v>
      </c>
    </row>
    <row r="328" spans="2:17" ht="18.75" x14ac:dyDescent="0.3">
      <c r="B328" s="451" t="s">
        <v>439</v>
      </c>
      <c r="C328" s="451"/>
      <c r="D328" s="451"/>
      <c r="E328" s="451"/>
      <c r="F328" s="451"/>
      <c r="G328" s="451"/>
      <c r="H328" s="451"/>
      <c r="I328" s="451"/>
      <c r="J328" s="451"/>
      <c r="K328" s="451"/>
      <c r="L328" s="451"/>
      <c r="M328" s="451"/>
      <c r="N328" s="282"/>
      <c r="O328" s="282"/>
      <c r="P328" s="282"/>
      <c r="Q328" s="282"/>
    </row>
    <row r="329" spans="2:17" x14ac:dyDescent="0.25">
      <c r="B329" s="282"/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N329" s="282"/>
      <c r="O329" s="282"/>
      <c r="P329" s="282"/>
      <c r="Q329" s="282"/>
    </row>
    <row r="330" spans="2:17" x14ac:dyDescent="0.25">
      <c r="B330" s="406" t="s">
        <v>5</v>
      </c>
      <c r="C330" s="406" t="s">
        <v>12</v>
      </c>
      <c r="D330" s="406" t="s">
        <v>6</v>
      </c>
      <c r="E330" s="406" t="s">
        <v>17</v>
      </c>
      <c r="F330" s="406" t="s">
        <v>15</v>
      </c>
      <c r="G330" s="406" t="s">
        <v>100</v>
      </c>
      <c r="H330" s="406" t="s">
        <v>14</v>
      </c>
      <c r="I330" s="406" t="s">
        <v>13</v>
      </c>
      <c r="J330" s="406" t="s">
        <v>8</v>
      </c>
      <c r="K330" s="398" t="s">
        <v>113</v>
      </c>
      <c r="L330" s="409"/>
      <c r="M330" s="409"/>
      <c r="N330" s="409"/>
      <c r="O330" s="399"/>
      <c r="P330" s="394" t="s">
        <v>16</v>
      </c>
      <c r="Q330" s="395"/>
    </row>
    <row r="331" spans="2:17" ht="30" x14ac:dyDescent="0.25">
      <c r="B331" s="407"/>
      <c r="C331" s="407"/>
      <c r="D331" s="407"/>
      <c r="E331" s="407"/>
      <c r="F331" s="407"/>
      <c r="G331" s="407"/>
      <c r="H331" s="407"/>
      <c r="I331" s="407"/>
      <c r="J331" s="407"/>
      <c r="K331" s="398" t="s">
        <v>1</v>
      </c>
      <c r="L331" s="399"/>
      <c r="M331" s="398" t="s">
        <v>2</v>
      </c>
      <c r="N331" s="399"/>
      <c r="O331" s="283" t="s">
        <v>10</v>
      </c>
      <c r="P331" s="396"/>
      <c r="Q331" s="397"/>
    </row>
    <row r="332" spans="2:17" x14ac:dyDescent="0.25">
      <c r="B332" s="408"/>
      <c r="C332" s="408"/>
      <c r="D332" s="408"/>
      <c r="E332" s="408"/>
      <c r="F332" s="408"/>
      <c r="G332" s="408"/>
      <c r="H332" s="408"/>
      <c r="I332" s="408"/>
      <c r="J332" s="408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25" t="s">
        <v>0</v>
      </c>
      <c r="C333" s="400">
        <v>43004</v>
      </c>
      <c r="D333" s="325">
        <v>0</v>
      </c>
      <c r="E333" s="325">
        <v>0</v>
      </c>
      <c r="F333" s="325">
        <v>117</v>
      </c>
      <c r="G333" s="323">
        <v>1801130</v>
      </c>
      <c r="H333" s="323">
        <v>95556</v>
      </c>
      <c r="I333" s="325">
        <v>125</v>
      </c>
      <c r="J333" s="325">
        <v>37</v>
      </c>
      <c r="K333" s="325">
        <v>27</v>
      </c>
      <c r="L333" s="325">
        <v>21</v>
      </c>
      <c r="M333" s="325">
        <v>32</v>
      </c>
      <c r="N333" s="325">
        <v>24</v>
      </c>
      <c r="O333" s="325">
        <v>45</v>
      </c>
      <c r="P333" s="324">
        <v>66</v>
      </c>
      <c r="Q333" s="324">
        <v>10</v>
      </c>
    </row>
    <row r="334" spans="2:17" x14ac:dyDescent="0.25">
      <c r="B334" s="285" t="s">
        <v>24</v>
      </c>
      <c r="C334" s="401"/>
      <c r="D334" s="299">
        <v>0</v>
      </c>
      <c r="E334" s="299">
        <v>0</v>
      </c>
      <c r="F334" s="310">
        <v>56</v>
      </c>
      <c r="G334" s="311">
        <v>1556650</v>
      </c>
      <c r="H334" s="311">
        <v>61155</v>
      </c>
      <c r="I334" s="310">
        <v>62</v>
      </c>
      <c r="J334" s="310">
        <v>90</v>
      </c>
      <c r="K334" s="310">
        <v>27</v>
      </c>
      <c r="L334" s="310">
        <v>27</v>
      </c>
      <c r="M334" s="310">
        <v>3</v>
      </c>
      <c r="N334" s="310">
        <v>3</v>
      </c>
      <c r="O334" s="325">
        <v>30</v>
      </c>
      <c r="P334" s="299">
        <v>12</v>
      </c>
      <c r="Q334" s="289">
        <v>0</v>
      </c>
    </row>
    <row r="335" spans="2:17" x14ac:dyDescent="0.25">
      <c r="B335" s="285" t="s">
        <v>25</v>
      </c>
      <c r="C335" s="401"/>
      <c r="D335" s="299">
        <v>0</v>
      </c>
      <c r="E335" s="299">
        <v>0</v>
      </c>
      <c r="F335" s="310">
        <v>36</v>
      </c>
      <c r="G335" s="304">
        <v>461998</v>
      </c>
      <c r="H335" s="304">
        <v>3490</v>
      </c>
      <c r="I335" s="304">
        <v>44</v>
      </c>
      <c r="J335" s="304">
        <v>22</v>
      </c>
      <c r="K335" s="304">
        <v>8</v>
      </c>
      <c r="L335" s="304">
        <v>10</v>
      </c>
      <c r="M335" s="304">
        <v>0</v>
      </c>
      <c r="N335" s="304">
        <v>0</v>
      </c>
      <c r="O335" s="325">
        <v>10</v>
      </c>
      <c r="P335" s="320">
        <v>6</v>
      </c>
      <c r="Q335" s="303">
        <v>0</v>
      </c>
    </row>
    <row r="336" spans="2:17" x14ac:dyDescent="0.25">
      <c r="B336" s="325" t="s">
        <v>161</v>
      </c>
      <c r="C336" s="401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295">
        <v>0</v>
      </c>
      <c r="P336" s="295">
        <v>0</v>
      </c>
      <c r="Q336" s="295">
        <v>0</v>
      </c>
    </row>
    <row r="337" spans="2:17" x14ac:dyDescent="0.25">
      <c r="B337" s="285" t="s">
        <v>85</v>
      </c>
      <c r="C337" s="436"/>
      <c r="D337" s="323">
        <v>0</v>
      </c>
      <c r="E337" s="323">
        <v>0</v>
      </c>
      <c r="F337" s="325">
        <v>51</v>
      </c>
      <c r="G337" s="325">
        <v>0</v>
      </c>
      <c r="H337" s="325">
        <v>106903</v>
      </c>
      <c r="I337" s="325">
        <v>0</v>
      </c>
      <c r="J337" s="325">
        <v>37</v>
      </c>
      <c r="K337" s="325">
        <v>28</v>
      </c>
      <c r="L337" s="325">
        <v>27</v>
      </c>
      <c r="M337" s="325">
        <v>0</v>
      </c>
      <c r="N337" s="325">
        <v>0</v>
      </c>
      <c r="O337" s="325">
        <v>27</v>
      </c>
      <c r="P337" s="323">
        <v>0</v>
      </c>
      <c r="Q337" s="323">
        <v>0</v>
      </c>
    </row>
    <row r="338" spans="2:17" x14ac:dyDescent="0.25">
      <c r="B338" s="402"/>
      <c r="C338" s="403"/>
      <c r="D338" s="288">
        <f>D333+D334+D335+D336+D337</f>
        <v>0</v>
      </c>
      <c r="E338" s="288">
        <f t="shared" ref="E338" si="72">E333+E334+E335+E336+E337</f>
        <v>0</v>
      </c>
      <c r="F338" s="288">
        <f>SUM(F333:F337)</f>
        <v>260</v>
      </c>
      <c r="G338" s="288">
        <f>SUM(G333:G337)</f>
        <v>3819778</v>
      </c>
      <c r="H338" s="288">
        <f t="shared" ref="H338:Q338" si="73">SUM(H333:H337)</f>
        <v>267104</v>
      </c>
      <c r="I338" s="288">
        <f t="shared" si="73"/>
        <v>231</v>
      </c>
      <c r="J338" s="288">
        <f t="shared" si="73"/>
        <v>186</v>
      </c>
      <c r="K338" s="288">
        <f t="shared" si="73"/>
        <v>90</v>
      </c>
      <c r="L338" s="288">
        <f t="shared" si="73"/>
        <v>85</v>
      </c>
      <c r="M338" s="288">
        <f t="shared" si="73"/>
        <v>35</v>
      </c>
      <c r="N338" s="288">
        <f t="shared" si="73"/>
        <v>27</v>
      </c>
      <c r="O338" s="288">
        <f t="shared" si="73"/>
        <v>112</v>
      </c>
      <c r="P338" s="288">
        <f t="shared" si="73"/>
        <v>84</v>
      </c>
      <c r="Q338" s="288">
        <f t="shared" si="73"/>
        <v>10</v>
      </c>
    </row>
    <row r="341" spans="2:17" ht="18.75" x14ac:dyDescent="0.3">
      <c r="B341" s="451" t="s">
        <v>440</v>
      </c>
      <c r="C341" s="451"/>
      <c r="D341" s="451"/>
      <c r="E341" s="451"/>
      <c r="F341" s="451"/>
      <c r="G341" s="451"/>
      <c r="H341" s="451"/>
      <c r="I341" s="451"/>
      <c r="J341" s="451"/>
      <c r="K341" s="451"/>
      <c r="L341" s="451"/>
      <c r="M341" s="451"/>
      <c r="N341" s="282"/>
      <c r="O341" s="282"/>
      <c r="P341" s="282"/>
      <c r="Q341" s="282"/>
    </row>
    <row r="342" spans="2:17" x14ac:dyDescent="0.25">
      <c r="B342" s="282"/>
      <c r="C342" s="282"/>
      <c r="D342" s="282"/>
      <c r="E342" s="282"/>
      <c r="F342" s="282"/>
      <c r="G342" s="282"/>
      <c r="H342" s="282"/>
      <c r="I342" s="282"/>
      <c r="J342" s="282"/>
      <c r="K342" s="282"/>
      <c r="L342" s="282"/>
      <c r="M342" s="282"/>
      <c r="N342" s="282"/>
      <c r="O342" s="282"/>
      <c r="P342" s="282"/>
      <c r="Q342" s="282"/>
    </row>
    <row r="343" spans="2:17" x14ac:dyDescent="0.25">
      <c r="B343" s="406" t="s">
        <v>5</v>
      </c>
      <c r="C343" s="406" t="s">
        <v>12</v>
      </c>
      <c r="D343" s="406" t="s">
        <v>6</v>
      </c>
      <c r="E343" s="406" t="s">
        <v>17</v>
      </c>
      <c r="F343" s="406" t="s">
        <v>15</v>
      </c>
      <c r="G343" s="406" t="s">
        <v>100</v>
      </c>
      <c r="H343" s="406" t="s">
        <v>14</v>
      </c>
      <c r="I343" s="406" t="s">
        <v>13</v>
      </c>
      <c r="J343" s="406" t="s">
        <v>8</v>
      </c>
      <c r="K343" s="398" t="s">
        <v>113</v>
      </c>
      <c r="L343" s="409"/>
      <c r="M343" s="409"/>
      <c r="N343" s="409"/>
      <c r="O343" s="399"/>
      <c r="P343" s="394" t="s">
        <v>16</v>
      </c>
      <c r="Q343" s="395"/>
    </row>
    <row r="344" spans="2:17" ht="30" x14ac:dyDescent="0.25">
      <c r="B344" s="407"/>
      <c r="C344" s="407"/>
      <c r="D344" s="407"/>
      <c r="E344" s="407"/>
      <c r="F344" s="407"/>
      <c r="G344" s="407"/>
      <c r="H344" s="407"/>
      <c r="I344" s="407"/>
      <c r="J344" s="407"/>
      <c r="K344" s="398" t="s">
        <v>1</v>
      </c>
      <c r="L344" s="399"/>
      <c r="M344" s="398" t="s">
        <v>2</v>
      </c>
      <c r="N344" s="399"/>
      <c r="O344" s="283" t="s">
        <v>10</v>
      </c>
      <c r="P344" s="396"/>
      <c r="Q344" s="397"/>
    </row>
    <row r="345" spans="2:17" x14ac:dyDescent="0.25">
      <c r="B345" s="408"/>
      <c r="C345" s="408"/>
      <c r="D345" s="408"/>
      <c r="E345" s="408"/>
      <c r="F345" s="408"/>
      <c r="G345" s="408"/>
      <c r="H345" s="408"/>
      <c r="I345" s="408"/>
      <c r="J345" s="408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25" t="s">
        <v>0</v>
      </c>
      <c r="C346" s="400">
        <v>43005</v>
      </c>
      <c r="D346" s="325">
        <v>0</v>
      </c>
      <c r="E346" s="325">
        <v>0</v>
      </c>
      <c r="F346" s="325">
        <v>126</v>
      </c>
      <c r="G346" s="323">
        <v>1355259</v>
      </c>
      <c r="H346" s="323">
        <v>148614</v>
      </c>
      <c r="I346" s="325">
        <v>102</v>
      </c>
      <c r="J346" s="325">
        <v>57</v>
      </c>
      <c r="K346" s="325">
        <v>36</v>
      </c>
      <c r="L346" s="325">
        <v>34</v>
      </c>
      <c r="M346" s="325">
        <v>31</v>
      </c>
      <c r="N346" s="325">
        <v>24</v>
      </c>
      <c r="O346" s="325">
        <v>58</v>
      </c>
      <c r="P346" s="324">
        <v>60</v>
      </c>
      <c r="Q346" s="324">
        <v>10</v>
      </c>
    </row>
    <row r="347" spans="2:17" x14ac:dyDescent="0.25">
      <c r="B347" s="285" t="s">
        <v>24</v>
      </c>
      <c r="C347" s="401"/>
      <c r="D347" s="299">
        <v>0</v>
      </c>
      <c r="E347" s="299">
        <v>0</v>
      </c>
      <c r="F347" s="310">
        <v>63</v>
      </c>
      <c r="G347" s="311">
        <v>1662560</v>
      </c>
      <c r="H347" s="311">
        <v>15600</v>
      </c>
      <c r="I347" s="310">
        <v>65</v>
      </c>
      <c r="J347" s="310">
        <v>93</v>
      </c>
      <c r="K347" s="310">
        <v>23</v>
      </c>
      <c r="L347" s="310">
        <v>23</v>
      </c>
      <c r="M347" s="310">
        <v>4</v>
      </c>
      <c r="N347" s="310">
        <v>4</v>
      </c>
      <c r="O347" s="325">
        <v>27</v>
      </c>
      <c r="P347" s="299">
        <v>12</v>
      </c>
      <c r="Q347" s="289">
        <v>0</v>
      </c>
    </row>
    <row r="348" spans="2:17" x14ac:dyDescent="0.25">
      <c r="B348" s="285" t="s">
        <v>25</v>
      </c>
      <c r="C348" s="401"/>
      <c r="D348" s="299">
        <v>0</v>
      </c>
      <c r="E348" s="299">
        <v>0</v>
      </c>
      <c r="F348" s="310">
        <v>21</v>
      </c>
      <c r="G348" s="304">
        <v>208100</v>
      </c>
      <c r="H348" s="304">
        <v>3444</v>
      </c>
      <c r="I348" s="304">
        <v>42</v>
      </c>
      <c r="J348" s="304">
        <v>2</v>
      </c>
      <c r="K348" s="304">
        <v>8</v>
      </c>
      <c r="L348" s="304">
        <v>8</v>
      </c>
      <c r="M348" s="304">
        <v>0</v>
      </c>
      <c r="N348" s="304">
        <v>0</v>
      </c>
      <c r="O348" s="325">
        <v>8</v>
      </c>
      <c r="P348" s="320">
        <v>6</v>
      </c>
      <c r="Q348" s="303">
        <v>0</v>
      </c>
    </row>
    <row r="349" spans="2:17" x14ac:dyDescent="0.25">
      <c r="B349" s="325" t="s">
        <v>161</v>
      </c>
      <c r="C349" s="401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295">
        <v>0</v>
      </c>
      <c r="P349" s="295">
        <v>0</v>
      </c>
      <c r="Q349" s="295">
        <v>0</v>
      </c>
    </row>
    <row r="350" spans="2:17" x14ac:dyDescent="0.25">
      <c r="B350" s="285" t="s">
        <v>85</v>
      </c>
      <c r="C350" s="436"/>
      <c r="D350" s="323">
        <v>0</v>
      </c>
      <c r="E350" s="323">
        <v>0</v>
      </c>
      <c r="F350" s="325">
        <v>71</v>
      </c>
      <c r="G350" s="325">
        <v>0</v>
      </c>
      <c r="H350" s="326">
        <v>118142.9</v>
      </c>
      <c r="I350" s="325">
        <v>0</v>
      </c>
      <c r="J350" s="325">
        <v>40</v>
      </c>
      <c r="K350" s="325">
        <v>27</v>
      </c>
      <c r="L350" s="325">
        <v>23</v>
      </c>
      <c r="M350" s="325">
        <v>0</v>
      </c>
      <c r="N350" s="325">
        <v>0</v>
      </c>
      <c r="O350" s="325">
        <v>23</v>
      </c>
      <c r="P350" s="323">
        <v>141</v>
      </c>
      <c r="Q350" s="323">
        <v>0</v>
      </c>
    </row>
    <row r="351" spans="2:17" x14ac:dyDescent="0.25">
      <c r="B351" s="402"/>
      <c r="C351" s="403"/>
      <c r="D351" s="288">
        <f>D346+D347+D348+D349+D350</f>
        <v>0</v>
      </c>
      <c r="E351" s="288">
        <f t="shared" ref="E351" si="74">E346+E347+E348+E349+E350</f>
        <v>0</v>
      </c>
      <c r="F351" s="288">
        <f>SUM(F346:F350)</f>
        <v>281</v>
      </c>
      <c r="G351" s="288">
        <f>SUM(G346:G350)</f>
        <v>3225919</v>
      </c>
      <c r="H351" s="288">
        <f t="shared" ref="H351:Q351" si="75">SUM(H346:H350)</f>
        <v>285800.90000000002</v>
      </c>
      <c r="I351" s="288">
        <f t="shared" si="75"/>
        <v>209</v>
      </c>
      <c r="J351" s="288">
        <f t="shared" si="75"/>
        <v>192</v>
      </c>
      <c r="K351" s="288">
        <f t="shared" si="75"/>
        <v>94</v>
      </c>
      <c r="L351" s="288">
        <f t="shared" si="75"/>
        <v>88</v>
      </c>
      <c r="M351" s="288">
        <f t="shared" si="75"/>
        <v>35</v>
      </c>
      <c r="N351" s="288">
        <f t="shared" si="75"/>
        <v>28</v>
      </c>
      <c r="O351" s="288">
        <f t="shared" si="75"/>
        <v>116</v>
      </c>
      <c r="P351" s="288">
        <f t="shared" si="75"/>
        <v>219</v>
      </c>
      <c r="Q351" s="288">
        <f t="shared" si="75"/>
        <v>10</v>
      </c>
    </row>
    <row r="354" spans="2:17" ht="18.75" x14ac:dyDescent="0.3">
      <c r="B354" s="451" t="s">
        <v>441</v>
      </c>
      <c r="C354" s="451"/>
      <c r="D354" s="451"/>
      <c r="E354" s="451"/>
      <c r="F354" s="451"/>
      <c r="G354" s="451"/>
      <c r="H354" s="451"/>
      <c r="I354" s="451"/>
      <c r="J354" s="451"/>
      <c r="K354" s="451"/>
      <c r="L354" s="451"/>
      <c r="M354" s="451"/>
      <c r="N354" s="282"/>
      <c r="O354" s="282"/>
      <c r="P354" s="282"/>
      <c r="Q354" s="282"/>
    </row>
    <row r="355" spans="2:17" x14ac:dyDescent="0.25">
      <c r="B355" s="282"/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</row>
    <row r="356" spans="2:17" x14ac:dyDescent="0.25">
      <c r="B356" s="406" t="s">
        <v>5</v>
      </c>
      <c r="C356" s="406" t="s">
        <v>12</v>
      </c>
      <c r="D356" s="406" t="s">
        <v>6</v>
      </c>
      <c r="E356" s="406" t="s">
        <v>17</v>
      </c>
      <c r="F356" s="406" t="s">
        <v>15</v>
      </c>
      <c r="G356" s="406" t="s">
        <v>100</v>
      </c>
      <c r="H356" s="406" t="s">
        <v>14</v>
      </c>
      <c r="I356" s="406" t="s">
        <v>13</v>
      </c>
      <c r="J356" s="406" t="s">
        <v>8</v>
      </c>
      <c r="K356" s="398" t="s">
        <v>113</v>
      </c>
      <c r="L356" s="409"/>
      <c r="M356" s="409"/>
      <c r="N356" s="409"/>
      <c r="O356" s="399"/>
      <c r="P356" s="394" t="s">
        <v>16</v>
      </c>
      <c r="Q356" s="395"/>
    </row>
    <row r="357" spans="2:17" ht="30" x14ac:dyDescent="0.25">
      <c r="B357" s="407"/>
      <c r="C357" s="407"/>
      <c r="D357" s="407"/>
      <c r="E357" s="407"/>
      <c r="F357" s="407"/>
      <c r="G357" s="407"/>
      <c r="H357" s="407"/>
      <c r="I357" s="407"/>
      <c r="J357" s="407"/>
      <c r="K357" s="398" t="s">
        <v>1</v>
      </c>
      <c r="L357" s="399"/>
      <c r="M357" s="398" t="s">
        <v>2</v>
      </c>
      <c r="N357" s="399"/>
      <c r="O357" s="283" t="s">
        <v>10</v>
      </c>
      <c r="P357" s="396"/>
      <c r="Q357" s="397"/>
    </row>
    <row r="358" spans="2:17" x14ac:dyDescent="0.25">
      <c r="B358" s="408"/>
      <c r="C358" s="408"/>
      <c r="D358" s="408"/>
      <c r="E358" s="408"/>
      <c r="F358" s="408"/>
      <c r="G358" s="408"/>
      <c r="H358" s="408"/>
      <c r="I358" s="408"/>
      <c r="J358" s="408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25" t="s">
        <v>0</v>
      </c>
      <c r="C359" s="400">
        <v>43006</v>
      </c>
      <c r="D359" s="325">
        <v>0</v>
      </c>
      <c r="E359" s="325">
        <v>0</v>
      </c>
      <c r="F359" s="325">
        <v>123</v>
      </c>
      <c r="G359" s="323">
        <v>1571828</v>
      </c>
      <c r="H359" s="323">
        <v>135456</v>
      </c>
      <c r="I359" s="325">
        <v>112</v>
      </c>
      <c r="J359" s="325">
        <v>68</v>
      </c>
      <c r="K359" s="325">
        <v>39</v>
      </c>
      <c r="L359" s="325">
        <v>33</v>
      </c>
      <c r="M359" s="325">
        <v>30</v>
      </c>
      <c r="N359" s="325">
        <v>25</v>
      </c>
      <c r="O359" s="325">
        <v>58</v>
      </c>
      <c r="P359" s="324">
        <v>75</v>
      </c>
      <c r="Q359" s="324">
        <v>11</v>
      </c>
    </row>
    <row r="360" spans="2:17" x14ac:dyDescent="0.25">
      <c r="B360" s="285" t="s">
        <v>24</v>
      </c>
      <c r="C360" s="401"/>
      <c r="D360" s="299">
        <v>0</v>
      </c>
      <c r="E360" s="299">
        <v>0</v>
      </c>
      <c r="F360" s="310">
        <v>81</v>
      </c>
      <c r="G360" s="311">
        <v>602810</v>
      </c>
      <c r="H360" s="311">
        <v>1070</v>
      </c>
      <c r="I360" s="310">
        <v>60</v>
      </c>
      <c r="J360" s="310">
        <v>90</v>
      </c>
      <c r="K360" s="310">
        <v>28</v>
      </c>
      <c r="L360" s="310">
        <v>28</v>
      </c>
      <c r="M360" s="310">
        <v>4</v>
      </c>
      <c r="N360" s="310">
        <v>4</v>
      </c>
      <c r="O360" s="325">
        <v>32</v>
      </c>
      <c r="P360" s="299">
        <v>12</v>
      </c>
      <c r="Q360" s="289">
        <v>0</v>
      </c>
    </row>
    <row r="361" spans="2:17" x14ac:dyDescent="0.25">
      <c r="B361" s="285" t="s">
        <v>25</v>
      </c>
      <c r="C361" s="401"/>
      <c r="D361" s="299">
        <v>0</v>
      </c>
      <c r="E361" s="299">
        <v>0</v>
      </c>
      <c r="F361" s="310">
        <v>42</v>
      </c>
      <c r="G361" s="304">
        <v>525453</v>
      </c>
      <c r="H361" s="304">
        <v>6014</v>
      </c>
      <c r="I361" s="304">
        <v>58</v>
      </c>
      <c r="J361" s="304">
        <v>42</v>
      </c>
      <c r="K361" s="304">
        <v>9</v>
      </c>
      <c r="L361" s="304">
        <v>9</v>
      </c>
      <c r="M361" s="304">
        <v>0</v>
      </c>
      <c r="N361" s="304">
        <v>0</v>
      </c>
      <c r="O361" s="325">
        <v>9</v>
      </c>
      <c r="P361" s="320">
        <v>6</v>
      </c>
      <c r="Q361" s="303">
        <v>0</v>
      </c>
    </row>
    <row r="362" spans="2:17" x14ac:dyDescent="0.25">
      <c r="B362" s="325" t="s">
        <v>161</v>
      </c>
      <c r="C362" s="401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295">
        <v>0</v>
      </c>
      <c r="P362" s="295">
        <v>0</v>
      </c>
      <c r="Q362" s="295">
        <v>0</v>
      </c>
    </row>
    <row r="363" spans="2:17" x14ac:dyDescent="0.25">
      <c r="B363" s="285" t="s">
        <v>85</v>
      </c>
      <c r="C363" s="436"/>
      <c r="D363" s="323">
        <v>0</v>
      </c>
      <c r="E363" s="323">
        <v>0</v>
      </c>
      <c r="F363" s="325">
        <v>69</v>
      </c>
      <c r="G363" s="325">
        <v>0</v>
      </c>
      <c r="H363" s="326">
        <v>46243</v>
      </c>
      <c r="I363" s="325">
        <v>0</v>
      </c>
      <c r="J363" s="325">
        <v>23</v>
      </c>
      <c r="K363" s="325">
        <v>23</v>
      </c>
      <c r="L363" s="325">
        <v>28</v>
      </c>
      <c r="M363" s="325">
        <v>0</v>
      </c>
      <c r="N363" s="325">
        <v>0</v>
      </c>
      <c r="O363" s="325">
        <v>28</v>
      </c>
      <c r="P363" s="323">
        <v>0</v>
      </c>
      <c r="Q363" s="323">
        <v>0</v>
      </c>
    </row>
    <row r="364" spans="2:17" x14ac:dyDescent="0.25">
      <c r="B364" s="402"/>
      <c r="C364" s="403"/>
      <c r="D364" s="288">
        <f>D359+D360+D361+D362+D363</f>
        <v>0</v>
      </c>
      <c r="E364" s="288">
        <f t="shared" ref="E364" si="76">E359+E360+E361+E362+E363</f>
        <v>0</v>
      </c>
      <c r="F364" s="288">
        <f>SUM(F359:F363)</f>
        <v>315</v>
      </c>
      <c r="G364" s="288">
        <f>SUM(G359:G363)</f>
        <v>2700091</v>
      </c>
      <c r="H364" s="288">
        <f t="shared" ref="H364:Q364" si="77">SUM(H359:H363)</f>
        <v>188783</v>
      </c>
      <c r="I364" s="288">
        <f t="shared" si="77"/>
        <v>230</v>
      </c>
      <c r="J364" s="288">
        <f t="shared" si="77"/>
        <v>223</v>
      </c>
      <c r="K364" s="288">
        <f t="shared" si="77"/>
        <v>99</v>
      </c>
      <c r="L364" s="288">
        <f t="shared" si="77"/>
        <v>98</v>
      </c>
      <c r="M364" s="288">
        <f t="shared" si="77"/>
        <v>34</v>
      </c>
      <c r="N364" s="288">
        <f t="shared" si="77"/>
        <v>29</v>
      </c>
      <c r="O364" s="288">
        <f t="shared" si="77"/>
        <v>127</v>
      </c>
      <c r="P364" s="288">
        <f t="shared" si="77"/>
        <v>93</v>
      </c>
      <c r="Q364" s="288">
        <f t="shared" si="77"/>
        <v>11</v>
      </c>
    </row>
    <row r="367" spans="2:17" ht="18.75" x14ac:dyDescent="0.3">
      <c r="B367" s="451" t="s">
        <v>442</v>
      </c>
      <c r="C367" s="451"/>
      <c r="D367" s="451"/>
      <c r="E367" s="451"/>
      <c r="F367" s="451"/>
      <c r="G367" s="451"/>
      <c r="H367" s="451"/>
      <c r="I367" s="451"/>
      <c r="J367" s="451"/>
      <c r="K367" s="451"/>
      <c r="L367" s="451"/>
      <c r="M367" s="451"/>
      <c r="N367" s="282"/>
      <c r="O367" s="282"/>
      <c r="P367" s="282"/>
      <c r="Q367" s="282"/>
    </row>
    <row r="368" spans="2:17" x14ac:dyDescent="0.25"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</row>
    <row r="369" spans="2:17" x14ac:dyDescent="0.25">
      <c r="B369" s="406" t="s">
        <v>5</v>
      </c>
      <c r="C369" s="406" t="s">
        <v>12</v>
      </c>
      <c r="D369" s="406" t="s">
        <v>6</v>
      </c>
      <c r="E369" s="406" t="s">
        <v>17</v>
      </c>
      <c r="F369" s="406" t="s">
        <v>15</v>
      </c>
      <c r="G369" s="406" t="s">
        <v>100</v>
      </c>
      <c r="H369" s="406" t="s">
        <v>14</v>
      </c>
      <c r="I369" s="406" t="s">
        <v>13</v>
      </c>
      <c r="J369" s="406" t="s">
        <v>8</v>
      </c>
      <c r="K369" s="398" t="s">
        <v>113</v>
      </c>
      <c r="L369" s="409"/>
      <c r="M369" s="409"/>
      <c r="N369" s="409"/>
      <c r="O369" s="399"/>
      <c r="P369" s="394" t="s">
        <v>16</v>
      </c>
      <c r="Q369" s="395"/>
    </row>
    <row r="370" spans="2:17" ht="30" x14ac:dyDescent="0.25">
      <c r="B370" s="407"/>
      <c r="C370" s="407"/>
      <c r="D370" s="407"/>
      <c r="E370" s="407"/>
      <c r="F370" s="407"/>
      <c r="G370" s="407"/>
      <c r="H370" s="407"/>
      <c r="I370" s="407"/>
      <c r="J370" s="407"/>
      <c r="K370" s="398" t="s">
        <v>1</v>
      </c>
      <c r="L370" s="399"/>
      <c r="M370" s="398" t="s">
        <v>2</v>
      </c>
      <c r="N370" s="399"/>
      <c r="O370" s="283" t="s">
        <v>10</v>
      </c>
      <c r="P370" s="396"/>
      <c r="Q370" s="397"/>
    </row>
    <row r="371" spans="2:17" x14ac:dyDescent="0.25">
      <c r="B371" s="408"/>
      <c r="C371" s="408"/>
      <c r="D371" s="408"/>
      <c r="E371" s="408"/>
      <c r="F371" s="408"/>
      <c r="G371" s="408"/>
      <c r="H371" s="408"/>
      <c r="I371" s="408"/>
      <c r="J371" s="408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25" t="s">
        <v>0</v>
      </c>
      <c r="C372" s="400">
        <v>43007</v>
      </c>
      <c r="D372" s="325">
        <v>0</v>
      </c>
      <c r="E372" s="325">
        <v>0</v>
      </c>
      <c r="F372" s="325">
        <v>126</v>
      </c>
      <c r="G372" s="323">
        <v>832442</v>
      </c>
      <c r="H372" s="323">
        <v>89374</v>
      </c>
      <c r="I372" s="325">
        <v>136</v>
      </c>
      <c r="J372" s="325">
        <v>63</v>
      </c>
      <c r="K372" s="325">
        <v>23</v>
      </c>
      <c r="L372" s="325">
        <v>28</v>
      </c>
      <c r="M372" s="325">
        <v>14</v>
      </c>
      <c r="N372" s="325">
        <v>13</v>
      </c>
      <c r="O372" s="325">
        <v>41</v>
      </c>
      <c r="P372" s="324">
        <v>40</v>
      </c>
      <c r="Q372" s="324">
        <v>9</v>
      </c>
    </row>
    <row r="373" spans="2:17" x14ac:dyDescent="0.25">
      <c r="B373" s="285" t="s">
        <v>24</v>
      </c>
      <c r="C373" s="401"/>
      <c r="D373" s="299">
        <v>0</v>
      </c>
      <c r="E373" s="299">
        <v>0</v>
      </c>
      <c r="F373" s="310">
        <v>91</v>
      </c>
      <c r="G373" s="311">
        <v>651270</v>
      </c>
      <c r="H373" s="311">
        <v>18250</v>
      </c>
      <c r="I373" s="310">
        <v>70</v>
      </c>
      <c r="J373" s="310">
        <v>71</v>
      </c>
      <c r="K373" s="310">
        <v>24</v>
      </c>
      <c r="L373" s="310">
        <v>24</v>
      </c>
      <c r="M373" s="310">
        <v>3</v>
      </c>
      <c r="N373" s="310">
        <v>3</v>
      </c>
      <c r="O373" s="325">
        <v>27</v>
      </c>
      <c r="P373" s="299">
        <v>12</v>
      </c>
      <c r="Q373" s="289">
        <v>0</v>
      </c>
    </row>
    <row r="374" spans="2:17" x14ac:dyDescent="0.25">
      <c r="B374" s="285" t="s">
        <v>25</v>
      </c>
      <c r="C374" s="401"/>
      <c r="D374" s="299">
        <v>0</v>
      </c>
      <c r="E374" s="299">
        <v>0</v>
      </c>
      <c r="F374" s="310">
        <v>66</v>
      </c>
      <c r="G374" s="304">
        <v>475252</v>
      </c>
      <c r="H374" s="304">
        <v>1074</v>
      </c>
      <c r="I374" s="304">
        <v>42</v>
      </c>
      <c r="J374" s="304">
        <v>22</v>
      </c>
      <c r="K374" s="304">
        <v>9</v>
      </c>
      <c r="L374" s="304">
        <v>8</v>
      </c>
      <c r="M374" s="304">
        <v>0</v>
      </c>
      <c r="N374" s="304">
        <v>0</v>
      </c>
      <c r="O374" s="325">
        <v>8</v>
      </c>
      <c r="P374" s="320">
        <v>6</v>
      </c>
      <c r="Q374" s="303">
        <v>0</v>
      </c>
    </row>
    <row r="375" spans="2:17" x14ac:dyDescent="0.25">
      <c r="B375" s="325" t="s">
        <v>161</v>
      </c>
      <c r="C375" s="401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285" t="s">
        <v>85</v>
      </c>
      <c r="C376" s="436"/>
      <c r="D376" s="323">
        <v>0</v>
      </c>
      <c r="E376" s="323">
        <v>0</v>
      </c>
      <c r="F376" s="325">
        <v>0</v>
      </c>
      <c r="G376" s="325">
        <v>0</v>
      </c>
      <c r="H376" s="326">
        <v>0</v>
      </c>
      <c r="I376" s="325">
        <v>0</v>
      </c>
      <c r="J376" s="325">
        <v>0</v>
      </c>
      <c r="K376" s="325">
        <v>0</v>
      </c>
      <c r="L376" s="325">
        <v>0</v>
      </c>
      <c r="M376" s="325">
        <v>0</v>
      </c>
      <c r="N376" s="325">
        <v>0</v>
      </c>
      <c r="O376" s="325">
        <v>0</v>
      </c>
      <c r="P376" s="323">
        <v>0</v>
      </c>
      <c r="Q376" s="323">
        <v>0</v>
      </c>
    </row>
    <row r="377" spans="2:17" x14ac:dyDescent="0.25">
      <c r="B377" s="402"/>
      <c r="C377" s="403"/>
      <c r="D377" s="288">
        <f>D372+D373+D374+D375+D376</f>
        <v>0</v>
      </c>
      <c r="E377" s="288">
        <f t="shared" ref="E377" si="78">E372+E373+E374+E375+E376</f>
        <v>0</v>
      </c>
      <c r="F377" s="288">
        <f>SUM(F372:F376)</f>
        <v>283</v>
      </c>
      <c r="G377" s="288">
        <f>SUM(G372:G376)</f>
        <v>1958964</v>
      </c>
      <c r="H377" s="288">
        <f t="shared" ref="H377:Q377" si="79">SUM(H372:H376)</f>
        <v>108698</v>
      </c>
      <c r="I377" s="288">
        <f t="shared" si="79"/>
        <v>248</v>
      </c>
      <c r="J377" s="288">
        <f t="shared" si="79"/>
        <v>156</v>
      </c>
      <c r="K377" s="288">
        <f t="shared" si="79"/>
        <v>56</v>
      </c>
      <c r="L377" s="288">
        <f t="shared" si="79"/>
        <v>60</v>
      </c>
      <c r="M377" s="288">
        <f t="shared" si="79"/>
        <v>17</v>
      </c>
      <c r="N377" s="288">
        <f t="shared" si="79"/>
        <v>16</v>
      </c>
      <c r="O377" s="288">
        <f t="shared" si="79"/>
        <v>76</v>
      </c>
      <c r="P377" s="288">
        <f t="shared" si="79"/>
        <v>58</v>
      </c>
      <c r="Q377" s="288">
        <f t="shared" si="79"/>
        <v>9</v>
      </c>
    </row>
    <row r="380" spans="2:17" ht="18.75" x14ac:dyDescent="0.3">
      <c r="B380" s="451" t="s">
        <v>443</v>
      </c>
      <c r="C380" s="451"/>
      <c r="D380" s="451"/>
      <c r="E380" s="451"/>
      <c r="F380" s="451"/>
      <c r="G380" s="451"/>
      <c r="H380" s="451"/>
      <c r="I380" s="451"/>
      <c r="J380" s="451"/>
      <c r="K380" s="451"/>
      <c r="L380" s="451"/>
      <c r="M380" s="451"/>
      <c r="N380" s="282"/>
      <c r="O380" s="282"/>
      <c r="P380" s="282"/>
      <c r="Q380" s="282"/>
    </row>
    <row r="381" spans="2:17" x14ac:dyDescent="0.25">
      <c r="B381" s="282"/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</row>
    <row r="382" spans="2:17" x14ac:dyDescent="0.25">
      <c r="B382" s="406" t="s">
        <v>5</v>
      </c>
      <c r="C382" s="406" t="s">
        <v>12</v>
      </c>
      <c r="D382" s="406" t="s">
        <v>6</v>
      </c>
      <c r="E382" s="406" t="s">
        <v>17</v>
      </c>
      <c r="F382" s="406" t="s">
        <v>15</v>
      </c>
      <c r="G382" s="406" t="s">
        <v>100</v>
      </c>
      <c r="H382" s="406" t="s">
        <v>14</v>
      </c>
      <c r="I382" s="406" t="s">
        <v>13</v>
      </c>
      <c r="J382" s="406" t="s">
        <v>8</v>
      </c>
      <c r="K382" s="398" t="s">
        <v>113</v>
      </c>
      <c r="L382" s="409"/>
      <c r="M382" s="409"/>
      <c r="N382" s="409"/>
      <c r="O382" s="399"/>
      <c r="P382" s="394" t="s">
        <v>16</v>
      </c>
      <c r="Q382" s="395"/>
    </row>
    <row r="383" spans="2:17" ht="30" x14ac:dyDescent="0.25">
      <c r="B383" s="407"/>
      <c r="C383" s="407"/>
      <c r="D383" s="407"/>
      <c r="E383" s="407"/>
      <c r="F383" s="407"/>
      <c r="G383" s="407"/>
      <c r="H383" s="407"/>
      <c r="I383" s="407"/>
      <c r="J383" s="407"/>
      <c r="K383" s="398" t="s">
        <v>1</v>
      </c>
      <c r="L383" s="399"/>
      <c r="M383" s="398" t="s">
        <v>2</v>
      </c>
      <c r="N383" s="399"/>
      <c r="O383" s="283" t="s">
        <v>10</v>
      </c>
      <c r="P383" s="396"/>
      <c r="Q383" s="397"/>
    </row>
    <row r="384" spans="2:17" x14ac:dyDescent="0.25">
      <c r="B384" s="408"/>
      <c r="C384" s="408"/>
      <c r="D384" s="408"/>
      <c r="E384" s="408"/>
      <c r="F384" s="408"/>
      <c r="G384" s="408"/>
      <c r="H384" s="408"/>
      <c r="I384" s="408"/>
      <c r="J384" s="408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25" t="s">
        <v>0</v>
      </c>
      <c r="C385" s="400">
        <v>43008</v>
      </c>
      <c r="D385" s="325">
        <v>0</v>
      </c>
      <c r="E385" s="325">
        <v>0</v>
      </c>
      <c r="F385" s="325">
        <v>440</v>
      </c>
      <c r="G385" s="323">
        <v>1365543</v>
      </c>
      <c r="H385" s="323">
        <v>36331</v>
      </c>
      <c r="I385" s="325">
        <v>156</v>
      </c>
      <c r="J385" s="325">
        <v>48</v>
      </c>
      <c r="K385" s="325">
        <v>42</v>
      </c>
      <c r="L385" s="325">
        <v>38</v>
      </c>
      <c r="M385" s="325">
        <v>20</v>
      </c>
      <c r="N385" s="325">
        <v>17</v>
      </c>
      <c r="O385" s="325">
        <v>55</v>
      </c>
      <c r="P385" s="324">
        <v>41</v>
      </c>
      <c r="Q385" s="324">
        <v>10</v>
      </c>
    </row>
    <row r="386" spans="2:17" x14ac:dyDescent="0.25">
      <c r="B386" s="285" t="s">
        <v>24</v>
      </c>
      <c r="C386" s="401"/>
      <c r="D386" s="299">
        <v>0</v>
      </c>
      <c r="E386" s="299">
        <v>0</v>
      </c>
      <c r="F386" s="310">
        <v>45</v>
      </c>
      <c r="G386" s="311">
        <v>587030</v>
      </c>
      <c r="H386" s="311">
        <v>0</v>
      </c>
      <c r="I386" s="310">
        <v>60</v>
      </c>
      <c r="J386" s="310">
        <v>32</v>
      </c>
      <c r="K386" s="310">
        <v>8</v>
      </c>
      <c r="L386" s="310">
        <v>4</v>
      </c>
      <c r="M386" s="310">
        <v>2</v>
      </c>
      <c r="N386" s="310">
        <v>1</v>
      </c>
      <c r="O386" s="325">
        <v>5</v>
      </c>
      <c r="P386" s="299">
        <v>7</v>
      </c>
      <c r="Q386" s="289">
        <v>0</v>
      </c>
    </row>
    <row r="387" spans="2:17" x14ac:dyDescent="0.25">
      <c r="B387" s="285" t="s">
        <v>25</v>
      </c>
      <c r="C387" s="401"/>
      <c r="D387" s="299">
        <v>0</v>
      </c>
      <c r="E387" s="299">
        <v>0</v>
      </c>
      <c r="F387" s="310">
        <v>420</v>
      </c>
      <c r="G387" s="304">
        <v>442577</v>
      </c>
      <c r="H387" s="304">
        <v>0</v>
      </c>
      <c r="I387" s="304">
        <v>56</v>
      </c>
      <c r="J387" s="304">
        <v>19</v>
      </c>
      <c r="K387" s="304">
        <v>15</v>
      </c>
      <c r="L387" s="304">
        <v>13</v>
      </c>
      <c r="M387" s="304">
        <v>0</v>
      </c>
      <c r="N387" s="304">
        <v>0</v>
      </c>
      <c r="O387" s="325">
        <v>13</v>
      </c>
      <c r="P387" s="320">
        <v>6</v>
      </c>
      <c r="Q387" s="303">
        <v>0</v>
      </c>
    </row>
    <row r="388" spans="2:17" x14ac:dyDescent="0.25">
      <c r="B388" s="325" t="s">
        <v>161</v>
      </c>
      <c r="C388" s="401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285" t="s">
        <v>85</v>
      </c>
      <c r="C389" s="436"/>
      <c r="D389" s="323">
        <v>0</v>
      </c>
      <c r="E389" s="323">
        <v>0</v>
      </c>
      <c r="F389" s="325">
        <v>257</v>
      </c>
      <c r="G389" s="325">
        <v>0</v>
      </c>
      <c r="H389" s="326">
        <v>50500</v>
      </c>
      <c r="I389" s="325">
        <v>0</v>
      </c>
      <c r="J389" s="325">
        <v>30</v>
      </c>
      <c r="K389" s="325">
        <v>38</v>
      </c>
      <c r="L389" s="325">
        <v>0</v>
      </c>
      <c r="M389" s="325">
        <v>0</v>
      </c>
      <c r="N389" s="325">
        <v>0</v>
      </c>
      <c r="O389" s="325">
        <v>38</v>
      </c>
      <c r="P389" s="323">
        <v>0</v>
      </c>
      <c r="Q389" s="323">
        <v>0</v>
      </c>
    </row>
    <row r="390" spans="2:17" x14ac:dyDescent="0.25">
      <c r="B390" s="402"/>
      <c r="C390" s="403"/>
      <c r="D390" s="288">
        <f>D385+D386+D387+D388+D389</f>
        <v>0</v>
      </c>
      <c r="E390" s="288">
        <f t="shared" ref="E390" si="80">E385+E386+E387+E388+E389</f>
        <v>0</v>
      </c>
      <c r="F390" s="288">
        <f>SUM(F385:F389)</f>
        <v>1162</v>
      </c>
      <c r="G390" s="288">
        <f>SUM(G385:G389)</f>
        <v>2395150</v>
      </c>
      <c r="H390" s="288">
        <f t="shared" ref="H390:Q390" si="81">SUM(H385:H389)</f>
        <v>86831</v>
      </c>
      <c r="I390" s="288">
        <f t="shared" si="81"/>
        <v>272</v>
      </c>
      <c r="J390" s="288">
        <f t="shared" si="81"/>
        <v>129</v>
      </c>
      <c r="K390" s="288">
        <f t="shared" si="81"/>
        <v>103</v>
      </c>
      <c r="L390" s="288">
        <f t="shared" si="81"/>
        <v>55</v>
      </c>
      <c r="M390" s="288">
        <f t="shared" si="81"/>
        <v>22</v>
      </c>
      <c r="N390" s="288">
        <f t="shared" si="81"/>
        <v>18</v>
      </c>
      <c r="O390" s="288">
        <f t="shared" si="81"/>
        <v>111</v>
      </c>
      <c r="P390" s="288">
        <f t="shared" si="81"/>
        <v>54</v>
      </c>
      <c r="Q390" s="288">
        <f t="shared" si="81"/>
        <v>10</v>
      </c>
    </row>
  </sheetData>
  <mergeCells count="480"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C112:C116"/>
    <mergeCell ref="B117:C117"/>
    <mergeCell ref="P96:Q97"/>
    <mergeCell ref="K97:L97"/>
    <mergeCell ref="M97:N97"/>
    <mergeCell ref="C99:C103"/>
    <mergeCell ref="B104:C104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09:Q110"/>
    <mergeCell ref="K110:L110"/>
    <mergeCell ref="M110:N110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18:Q19"/>
    <mergeCell ref="K19:L19"/>
    <mergeCell ref="M19:N19"/>
    <mergeCell ref="C21:C25"/>
    <mergeCell ref="B29:M29"/>
    <mergeCell ref="P5:Q6"/>
    <mergeCell ref="K6:L6"/>
    <mergeCell ref="M6:N6"/>
    <mergeCell ref="C8:C12"/>
    <mergeCell ref="B26:C26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B13:C13"/>
    <mergeCell ref="P31:Q32"/>
    <mergeCell ref="K32:L32"/>
    <mergeCell ref="M32:N32"/>
    <mergeCell ref="C34:C38"/>
    <mergeCell ref="B39:C39"/>
    <mergeCell ref="G31:G33"/>
    <mergeCell ref="H31:H33"/>
    <mergeCell ref="I31:I33"/>
    <mergeCell ref="J31:J33"/>
    <mergeCell ref="K31:O31"/>
    <mergeCell ref="B31:B33"/>
    <mergeCell ref="C31:C33"/>
    <mergeCell ref="D31:D33"/>
    <mergeCell ref="E31:E33"/>
    <mergeCell ref="F31:F33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C138:C142"/>
    <mergeCell ref="B143:C143"/>
    <mergeCell ref="P122:Q123"/>
    <mergeCell ref="K123:L123"/>
    <mergeCell ref="M123:N123"/>
    <mergeCell ref="C125:C129"/>
    <mergeCell ref="B130:C130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35:Q136"/>
    <mergeCell ref="K136:L136"/>
    <mergeCell ref="M136:N136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187:Q188"/>
    <mergeCell ref="K188:L188"/>
    <mergeCell ref="M188:N188"/>
    <mergeCell ref="C190:C194"/>
    <mergeCell ref="B195:C195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00:Q201"/>
    <mergeCell ref="K201:L201"/>
    <mergeCell ref="M201:N201"/>
    <mergeCell ref="P213:Q214"/>
    <mergeCell ref="K214:L214"/>
    <mergeCell ref="M214:N214"/>
    <mergeCell ref="C216:C220"/>
    <mergeCell ref="B221:C221"/>
    <mergeCell ref="C203:C207"/>
    <mergeCell ref="B208:C208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78:Q279"/>
    <mergeCell ref="K279:L279"/>
    <mergeCell ref="M279:N279"/>
    <mergeCell ref="C281:C285"/>
    <mergeCell ref="B286:C286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P291:Q292"/>
    <mergeCell ref="K292:L292"/>
    <mergeCell ref="M292:N292"/>
    <mergeCell ref="P304:Q305"/>
    <mergeCell ref="K305:L305"/>
    <mergeCell ref="M305:N305"/>
    <mergeCell ref="C307:C311"/>
    <mergeCell ref="B312:C312"/>
    <mergeCell ref="C294:C298"/>
    <mergeCell ref="B299:C299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</mergeCells>
  <pageMargins left="0.7" right="0.7" top="0.75" bottom="0.75" header="0.3" footer="0.3"/>
  <pageSetup paperSize="9" scale="6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388" workbookViewId="0">
      <selection activeCell="G402" sqref="G402"/>
    </sheetView>
  </sheetViews>
  <sheetFormatPr defaultRowHeight="15" x14ac:dyDescent="0.25"/>
  <cols>
    <col min="1" max="1" width="9.140625" style="282"/>
    <col min="2" max="2" width="39" style="282" customWidth="1"/>
    <col min="3" max="3" width="14" style="282" customWidth="1"/>
    <col min="4" max="10" width="11.7109375" style="282" customWidth="1"/>
    <col min="11" max="14" width="9.140625" style="282"/>
    <col min="15" max="15" width="11.28515625" style="282" customWidth="1"/>
    <col min="16" max="16384" width="9.140625" style="282"/>
  </cols>
  <sheetData>
    <row r="3" spans="2:17" ht="18.75" x14ac:dyDescent="0.3">
      <c r="B3" s="451" t="s">
        <v>445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5" spans="2:17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398" t="s">
        <v>113</v>
      </c>
      <c r="L5" s="409"/>
      <c r="M5" s="409"/>
      <c r="N5" s="409"/>
      <c r="O5" s="399"/>
      <c r="P5" s="394" t="s">
        <v>16</v>
      </c>
      <c r="Q5" s="395"/>
    </row>
    <row r="6" spans="2:17" ht="30" x14ac:dyDescent="0.25">
      <c r="B6" s="407"/>
      <c r="C6" s="407"/>
      <c r="D6" s="407"/>
      <c r="E6" s="407"/>
      <c r="F6" s="407"/>
      <c r="G6" s="407"/>
      <c r="H6" s="407"/>
      <c r="I6" s="407"/>
      <c r="J6" s="407"/>
      <c r="K6" s="398" t="s">
        <v>1</v>
      </c>
      <c r="L6" s="399"/>
      <c r="M6" s="398" t="s">
        <v>2</v>
      </c>
      <c r="N6" s="399"/>
      <c r="O6" s="283" t="s">
        <v>10</v>
      </c>
      <c r="P6" s="396"/>
      <c r="Q6" s="397"/>
    </row>
    <row r="7" spans="2:17" x14ac:dyDescent="0.25">
      <c r="B7" s="408"/>
      <c r="C7" s="408"/>
      <c r="D7" s="408"/>
      <c r="E7" s="408"/>
      <c r="F7" s="408"/>
      <c r="G7" s="408"/>
      <c r="H7" s="408"/>
      <c r="I7" s="408"/>
      <c r="J7" s="408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25" t="s">
        <v>0</v>
      </c>
      <c r="C8" s="400">
        <v>43009</v>
      </c>
      <c r="D8" s="325">
        <v>0</v>
      </c>
      <c r="E8" s="325">
        <v>0</v>
      </c>
      <c r="F8" s="307">
        <v>134</v>
      </c>
      <c r="G8" s="308">
        <v>1343474</v>
      </c>
      <c r="H8" s="308">
        <v>21560</v>
      </c>
      <c r="I8" s="307">
        <v>148</v>
      </c>
      <c r="J8" s="307">
        <v>32</v>
      </c>
      <c r="K8" s="307">
        <v>14</v>
      </c>
      <c r="L8" s="307">
        <v>14</v>
      </c>
      <c r="M8" s="307">
        <v>29</v>
      </c>
      <c r="N8" s="307">
        <v>23</v>
      </c>
      <c r="O8" s="307">
        <v>37</v>
      </c>
      <c r="P8" s="309">
        <v>26</v>
      </c>
      <c r="Q8" s="309">
        <v>8</v>
      </c>
    </row>
    <row r="9" spans="2:17" ht="16.5" customHeight="1" x14ac:dyDescent="0.25">
      <c r="B9" s="285" t="s">
        <v>24</v>
      </c>
      <c r="C9" s="401"/>
      <c r="D9" s="299">
        <v>0</v>
      </c>
      <c r="E9" s="299">
        <v>0</v>
      </c>
      <c r="F9" s="310">
        <v>27</v>
      </c>
      <c r="G9" s="311">
        <v>1650</v>
      </c>
      <c r="H9" s="311">
        <v>0</v>
      </c>
      <c r="I9" s="310">
        <v>15</v>
      </c>
      <c r="J9" s="310">
        <v>6</v>
      </c>
      <c r="K9" s="310">
        <v>7</v>
      </c>
      <c r="L9" s="310">
        <v>2</v>
      </c>
      <c r="M9" s="310">
        <v>2</v>
      </c>
      <c r="N9" s="310">
        <v>0</v>
      </c>
      <c r="O9" s="307">
        <v>2</v>
      </c>
      <c r="P9" s="299">
        <v>7</v>
      </c>
      <c r="Q9" s="289">
        <v>0</v>
      </c>
    </row>
    <row r="10" spans="2:17" ht="16.5" customHeight="1" x14ac:dyDescent="0.25">
      <c r="B10" s="285" t="s">
        <v>25</v>
      </c>
      <c r="C10" s="401"/>
      <c r="D10" s="299">
        <v>0</v>
      </c>
      <c r="E10" s="299">
        <v>0</v>
      </c>
      <c r="F10" s="310">
        <v>0</v>
      </c>
      <c r="G10" s="310">
        <v>225807</v>
      </c>
      <c r="H10" s="310">
        <v>0</v>
      </c>
      <c r="I10" s="310">
        <v>0</v>
      </c>
      <c r="J10" s="310">
        <v>17</v>
      </c>
      <c r="K10" s="310">
        <v>1</v>
      </c>
      <c r="L10" s="299">
        <v>1</v>
      </c>
      <c r="M10" s="325">
        <v>0</v>
      </c>
      <c r="N10" s="303">
        <v>0</v>
      </c>
      <c r="O10" s="303">
        <v>1</v>
      </c>
      <c r="P10" s="303">
        <v>0</v>
      </c>
      <c r="Q10" s="303">
        <v>0</v>
      </c>
    </row>
    <row r="11" spans="2:17" ht="16.5" customHeight="1" x14ac:dyDescent="0.25">
      <c r="B11" s="325" t="s">
        <v>161</v>
      </c>
      <c r="C11" s="401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36"/>
      <c r="D12" s="323">
        <v>0</v>
      </c>
      <c r="E12" s="323">
        <v>0</v>
      </c>
      <c r="F12" s="323">
        <v>0</v>
      </c>
      <c r="G12" s="323">
        <v>0</v>
      </c>
      <c r="H12" s="323">
        <v>0</v>
      </c>
      <c r="I12" s="323">
        <v>0</v>
      </c>
      <c r="J12" s="323">
        <v>0</v>
      </c>
      <c r="K12" s="323">
        <v>0</v>
      </c>
      <c r="L12" s="323">
        <v>0</v>
      </c>
      <c r="M12" s="323">
        <v>0</v>
      </c>
      <c r="N12" s="323">
        <v>0</v>
      </c>
      <c r="O12" s="323">
        <v>0</v>
      </c>
      <c r="P12" s="323">
        <v>0</v>
      </c>
      <c r="Q12" s="323">
        <v>0</v>
      </c>
    </row>
    <row r="13" spans="2:17" x14ac:dyDescent="0.25">
      <c r="B13" s="402"/>
      <c r="C13" s="403"/>
      <c r="D13" s="288">
        <f>D8+D9+D10+D11+D12</f>
        <v>0</v>
      </c>
      <c r="E13" s="288">
        <f t="shared" ref="E13" si="0">E8+E9+E10+E11+E12</f>
        <v>0</v>
      </c>
      <c r="F13" s="288">
        <f>SUM(F8:F12)</f>
        <v>161</v>
      </c>
      <c r="G13" s="288">
        <f>SUM(G8:G12)</f>
        <v>1570931</v>
      </c>
      <c r="H13" s="288">
        <f t="shared" ref="H13" si="1">H8+H9+H10+H11+H12</f>
        <v>21560</v>
      </c>
      <c r="I13" s="288">
        <f>SUM(I8:I12)</f>
        <v>163</v>
      </c>
      <c r="J13" s="288">
        <f t="shared" ref="J13:K13" si="2">J8+J9+J10+J11+J12</f>
        <v>55</v>
      </c>
      <c r="K13" s="288">
        <f t="shared" si="2"/>
        <v>22</v>
      </c>
      <c r="L13" s="288">
        <f>SUM(L8:L12)</f>
        <v>17</v>
      </c>
      <c r="M13" s="288">
        <f t="shared" ref="M13:N13" si="3">M8+M9+M10+M11+M12</f>
        <v>31</v>
      </c>
      <c r="N13" s="288">
        <f t="shared" si="3"/>
        <v>23</v>
      </c>
      <c r="O13" s="288">
        <f>O8+O9+O10+O11+O12</f>
        <v>40</v>
      </c>
      <c r="P13" s="288">
        <f t="shared" ref="P13:Q13" si="4">P8+P9+P10+P11+P12</f>
        <v>33</v>
      </c>
      <c r="Q13" s="288">
        <f t="shared" si="4"/>
        <v>8</v>
      </c>
    </row>
    <row r="16" spans="2:17" ht="18.75" x14ac:dyDescent="0.3">
      <c r="B16" s="451" t="s">
        <v>444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</row>
    <row r="18" spans="2:17" x14ac:dyDescent="0.25">
      <c r="B18" s="406" t="s">
        <v>5</v>
      </c>
      <c r="C18" s="406" t="s">
        <v>12</v>
      </c>
      <c r="D18" s="406" t="s">
        <v>6</v>
      </c>
      <c r="E18" s="406" t="s">
        <v>17</v>
      </c>
      <c r="F18" s="406" t="s">
        <v>15</v>
      </c>
      <c r="G18" s="406" t="s">
        <v>100</v>
      </c>
      <c r="H18" s="406" t="s">
        <v>14</v>
      </c>
      <c r="I18" s="406" t="s">
        <v>13</v>
      </c>
      <c r="J18" s="406" t="s">
        <v>8</v>
      </c>
      <c r="K18" s="398" t="s">
        <v>113</v>
      </c>
      <c r="L18" s="409"/>
      <c r="M18" s="409"/>
      <c r="N18" s="409"/>
      <c r="O18" s="399"/>
      <c r="P18" s="394" t="s">
        <v>16</v>
      </c>
      <c r="Q18" s="395"/>
    </row>
    <row r="19" spans="2:17" ht="30" x14ac:dyDescent="0.25">
      <c r="B19" s="407"/>
      <c r="C19" s="407"/>
      <c r="D19" s="407"/>
      <c r="E19" s="407"/>
      <c r="F19" s="407"/>
      <c r="G19" s="407"/>
      <c r="H19" s="407"/>
      <c r="I19" s="407"/>
      <c r="J19" s="407"/>
      <c r="K19" s="398" t="s">
        <v>1</v>
      </c>
      <c r="L19" s="399"/>
      <c r="M19" s="398" t="s">
        <v>2</v>
      </c>
      <c r="N19" s="399"/>
      <c r="O19" s="283" t="s">
        <v>10</v>
      </c>
      <c r="P19" s="396"/>
      <c r="Q19" s="397"/>
    </row>
    <row r="20" spans="2:17" x14ac:dyDescent="0.25">
      <c r="B20" s="408"/>
      <c r="C20" s="408"/>
      <c r="D20" s="408"/>
      <c r="E20" s="408"/>
      <c r="F20" s="408"/>
      <c r="G20" s="408"/>
      <c r="H20" s="408"/>
      <c r="I20" s="408"/>
      <c r="J20" s="408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25" t="s">
        <v>0</v>
      </c>
      <c r="C21" s="400">
        <v>43010</v>
      </c>
      <c r="D21" s="325">
        <v>0</v>
      </c>
      <c r="E21" s="325">
        <v>0</v>
      </c>
      <c r="F21" s="307">
        <v>125</v>
      </c>
      <c r="G21" s="308">
        <v>2178794</v>
      </c>
      <c r="H21" s="308">
        <v>77206</v>
      </c>
      <c r="I21" s="307">
        <v>129</v>
      </c>
      <c r="J21" s="307">
        <v>67</v>
      </c>
      <c r="K21" s="307">
        <v>32</v>
      </c>
      <c r="L21" s="307">
        <v>32</v>
      </c>
      <c r="M21" s="307">
        <v>27</v>
      </c>
      <c r="N21" s="307">
        <v>25</v>
      </c>
      <c r="O21" s="307">
        <v>57</v>
      </c>
      <c r="P21" s="309">
        <v>67</v>
      </c>
      <c r="Q21" s="309">
        <v>8</v>
      </c>
    </row>
    <row r="22" spans="2:17" x14ac:dyDescent="0.25">
      <c r="B22" s="285" t="s">
        <v>24</v>
      </c>
      <c r="C22" s="401"/>
      <c r="D22" s="299">
        <v>0</v>
      </c>
      <c r="E22" s="299">
        <v>0</v>
      </c>
      <c r="F22" s="310">
        <v>30</v>
      </c>
      <c r="G22" s="311">
        <v>113140</v>
      </c>
      <c r="H22" s="311">
        <v>3950</v>
      </c>
      <c r="I22" s="310">
        <v>0</v>
      </c>
      <c r="J22" s="310">
        <v>18</v>
      </c>
      <c r="K22" s="310">
        <v>16</v>
      </c>
      <c r="L22" s="310">
        <v>12</v>
      </c>
      <c r="M22" s="310">
        <v>1</v>
      </c>
      <c r="N22" s="310">
        <v>0</v>
      </c>
      <c r="O22" s="307">
        <v>12</v>
      </c>
      <c r="P22" s="299">
        <v>18</v>
      </c>
      <c r="Q22" s="289">
        <v>0</v>
      </c>
    </row>
    <row r="23" spans="2:17" x14ac:dyDescent="0.25">
      <c r="B23" s="285" t="s">
        <v>25</v>
      </c>
      <c r="C23" s="401"/>
      <c r="D23" s="299">
        <v>0</v>
      </c>
      <c r="E23" s="299">
        <v>0</v>
      </c>
      <c r="F23" s="310">
        <v>120</v>
      </c>
      <c r="G23" s="310">
        <v>410122</v>
      </c>
      <c r="H23" s="310">
        <v>2720</v>
      </c>
      <c r="I23" s="310">
        <v>38</v>
      </c>
      <c r="J23" s="310">
        <v>18</v>
      </c>
      <c r="K23" s="310">
        <v>10</v>
      </c>
      <c r="L23" s="299">
        <v>9</v>
      </c>
      <c r="M23" s="325">
        <v>0</v>
      </c>
      <c r="N23" s="303">
        <v>0</v>
      </c>
      <c r="O23" s="303">
        <v>9</v>
      </c>
      <c r="P23" s="303">
        <v>6</v>
      </c>
      <c r="Q23" s="303">
        <v>0</v>
      </c>
    </row>
    <row r="24" spans="2:17" x14ac:dyDescent="0.25">
      <c r="B24" s="325" t="s">
        <v>161</v>
      </c>
      <c r="C24" s="401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36"/>
      <c r="D25" s="323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</row>
    <row r="26" spans="2:17" x14ac:dyDescent="0.25">
      <c r="B26" s="402"/>
      <c r="C26" s="403"/>
      <c r="D26" s="288">
        <f>D21+D22+D23+D24+D25</f>
        <v>0</v>
      </c>
      <c r="E26" s="288">
        <f t="shared" ref="E26" si="5">E21+E22+E23+E24+E25</f>
        <v>0</v>
      </c>
      <c r="F26" s="288">
        <f>SUM(F21:F25)</f>
        <v>275</v>
      </c>
      <c r="G26" s="288">
        <f>SUM(G21:G25)</f>
        <v>2702056</v>
      </c>
      <c r="H26" s="288">
        <f t="shared" ref="H26" si="6">H21+H22+H23+H24+H25</f>
        <v>83876</v>
      </c>
      <c r="I26" s="288">
        <f>SUM(I21:I25)</f>
        <v>167</v>
      </c>
      <c r="J26" s="288">
        <f>J21+J22+J23+J24+J25</f>
        <v>103</v>
      </c>
      <c r="K26" s="288">
        <f>K21+K22+K23+K24+K25</f>
        <v>58</v>
      </c>
      <c r="L26" s="288">
        <f>SUM(L21:L25)</f>
        <v>53</v>
      </c>
      <c r="M26" s="288">
        <f>M21+M22+M23+M24+M25</f>
        <v>28</v>
      </c>
      <c r="N26" s="288">
        <f>N21+N22+N23+N24+N25</f>
        <v>25</v>
      </c>
      <c r="O26" s="288">
        <f>O21+O22+O23+O24+O25</f>
        <v>78</v>
      </c>
      <c r="P26" s="288">
        <f t="shared" ref="P26:Q26" si="7">P21+P22+P23+P24+P25</f>
        <v>91</v>
      </c>
      <c r="Q26" s="288">
        <f t="shared" si="7"/>
        <v>8</v>
      </c>
    </row>
    <row r="29" spans="2:17" ht="18.75" x14ac:dyDescent="0.3">
      <c r="B29" s="451" t="s">
        <v>446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</row>
    <row r="31" spans="2:17" x14ac:dyDescent="0.25">
      <c r="B31" s="406" t="s">
        <v>5</v>
      </c>
      <c r="C31" s="406" t="s">
        <v>12</v>
      </c>
      <c r="D31" s="406" t="s">
        <v>6</v>
      </c>
      <c r="E31" s="406" t="s">
        <v>17</v>
      </c>
      <c r="F31" s="406" t="s">
        <v>15</v>
      </c>
      <c r="G31" s="406" t="s">
        <v>100</v>
      </c>
      <c r="H31" s="406" t="s">
        <v>14</v>
      </c>
      <c r="I31" s="406" t="s">
        <v>13</v>
      </c>
      <c r="J31" s="406" t="s">
        <v>8</v>
      </c>
      <c r="K31" s="398" t="s">
        <v>113</v>
      </c>
      <c r="L31" s="409"/>
      <c r="M31" s="409"/>
      <c r="N31" s="409"/>
      <c r="O31" s="399"/>
      <c r="P31" s="394" t="s">
        <v>16</v>
      </c>
      <c r="Q31" s="395"/>
    </row>
    <row r="32" spans="2:17" ht="30" x14ac:dyDescent="0.25">
      <c r="B32" s="407"/>
      <c r="C32" s="407"/>
      <c r="D32" s="407"/>
      <c r="E32" s="407"/>
      <c r="F32" s="407"/>
      <c r="G32" s="407"/>
      <c r="H32" s="407"/>
      <c r="I32" s="407"/>
      <c r="J32" s="407"/>
      <c r="K32" s="398" t="s">
        <v>1</v>
      </c>
      <c r="L32" s="399"/>
      <c r="M32" s="398" t="s">
        <v>2</v>
      </c>
      <c r="N32" s="399"/>
      <c r="O32" s="283" t="s">
        <v>10</v>
      </c>
      <c r="P32" s="396"/>
      <c r="Q32" s="397"/>
    </row>
    <row r="33" spans="2:17" x14ac:dyDescent="0.25">
      <c r="B33" s="408"/>
      <c r="C33" s="408"/>
      <c r="D33" s="408"/>
      <c r="E33" s="408"/>
      <c r="F33" s="408"/>
      <c r="G33" s="408"/>
      <c r="H33" s="408"/>
      <c r="I33" s="408"/>
      <c r="J33" s="408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25" t="s">
        <v>0</v>
      </c>
      <c r="C34" s="400">
        <v>43011</v>
      </c>
      <c r="D34" s="325">
        <v>0</v>
      </c>
      <c r="E34" s="325">
        <v>0</v>
      </c>
      <c r="F34" s="307">
        <v>120</v>
      </c>
      <c r="G34" s="308">
        <v>420000</v>
      </c>
      <c r="H34" s="308">
        <v>68000</v>
      </c>
      <c r="I34" s="307">
        <v>97</v>
      </c>
      <c r="J34" s="307">
        <v>54</v>
      </c>
      <c r="K34" s="307">
        <v>36</v>
      </c>
      <c r="L34" s="307">
        <v>35</v>
      </c>
      <c r="M34" s="307">
        <v>25</v>
      </c>
      <c r="N34" s="307">
        <v>23</v>
      </c>
      <c r="O34" s="307">
        <v>58</v>
      </c>
      <c r="P34" s="309">
        <v>87</v>
      </c>
      <c r="Q34" s="309">
        <v>8</v>
      </c>
    </row>
    <row r="35" spans="2:17" x14ac:dyDescent="0.25">
      <c r="B35" s="285" t="s">
        <v>24</v>
      </c>
      <c r="C35" s="401"/>
      <c r="D35" s="299">
        <v>0</v>
      </c>
      <c r="E35" s="299">
        <v>0</v>
      </c>
      <c r="F35" s="310">
        <v>45</v>
      </c>
      <c r="G35" s="311">
        <v>171620</v>
      </c>
      <c r="H35" s="311">
        <v>14500</v>
      </c>
      <c r="I35" s="310">
        <v>20</v>
      </c>
      <c r="J35" s="310">
        <v>25</v>
      </c>
      <c r="K35" s="310">
        <v>15</v>
      </c>
      <c r="L35" s="310">
        <v>14</v>
      </c>
      <c r="M35" s="310">
        <v>0</v>
      </c>
      <c r="N35" s="310">
        <v>0</v>
      </c>
      <c r="O35" s="307">
        <v>14</v>
      </c>
      <c r="P35" s="299">
        <v>18</v>
      </c>
      <c r="Q35" s="289">
        <v>0</v>
      </c>
    </row>
    <row r="36" spans="2:17" x14ac:dyDescent="0.25">
      <c r="B36" s="285" t="s">
        <v>25</v>
      </c>
      <c r="C36" s="401"/>
      <c r="D36" s="299">
        <v>0</v>
      </c>
      <c r="E36" s="299">
        <v>0</v>
      </c>
      <c r="F36" s="310">
        <v>120</v>
      </c>
      <c r="G36" s="310">
        <v>443386</v>
      </c>
      <c r="H36" s="310">
        <v>774</v>
      </c>
      <c r="I36" s="310">
        <v>36</v>
      </c>
      <c r="J36" s="310">
        <v>28</v>
      </c>
      <c r="K36" s="310">
        <v>9</v>
      </c>
      <c r="L36" s="299">
        <v>7</v>
      </c>
      <c r="M36" s="325">
        <v>0</v>
      </c>
      <c r="N36" s="303">
        <v>0</v>
      </c>
      <c r="O36" s="303">
        <v>7</v>
      </c>
      <c r="P36" s="303">
        <v>6</v>
      </c>
      <c r="Q36" s="303">
        <v>0</v>
      </c>
    </row>
    <row r="37" spans="2:17" x14ac:dyDescent="0.25">
      <c r="B37" s="325" t="s">
        <v>161</v>
      </c>
      <c r="C37" s="401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36"/>
      <c r="D38" s="323">
        <v>0</v>
      </c>
      <c r="E38" s="323">
        <v>0</v>
      </c>
      <c r="F38" s="323">
        <v>63</v>
      </c>
      <c r="G38" s="323">
        <v>0</v>
      </c>
      <c r="H38" s="323">
        <v>90839</v>
      </c>
      <c r="I38" s="323">
        <v>0</v>
      </c>
      <c r="J38" s="323">
        <v>32</v>
      </c>
      <c r="K38" s="323">
        <v>26</v>
      </c>
      <c r="L38" s="323">
        <v>30</v>
      </c>
      <c r="M38" s="323">
        <v>0</v>
      </c>
      <c r="N38" s="323">
        <v>0</v>
      </c>
      <c r="O38" s="323">
        <v>30</v>
      </c>
      <c r="P38" s="323">
        <v>0</v>
      </c>
      <c r="Q38" s="323">
        <v>0</v>
      </c>
    </row>
    <row r="39" spans="2:17" x14ac:dyDescent="0.25">
      <c r="B39" s="402"/>
      <c r="C39" s="403"/>
      <c r="D39" s="288">
        <f>D34+D35+D36+D37+D38</f>
        <v>0</v>
      </c>
      <c r="E39" s="288">
        <f t="shared" ref="E39" si="8">E34+E35+E36+E37+E38</f>
        <v>0</v>
      </c>
      <c r="F39" s="288">
        <f>SUM(F34:F38)</f>
        <v>348</v>
      </c>
      <c r="G39" s="288">
        <f>SUM(G34:G38)</f>
        <v>1035006</v>
      </c>
      <c r="H39" s="288">
        <f t="shared" ref="H39" si="9">H34+H35+H36+H37+H38</f>
        <v>174113</v>
      </c>
      <c r="I39" s="288">
        <f>SUM(I34:I38)</f>
        <v>153</v>
      </c>
      <c r="J39" s="288">
        <f>J34+J35+J36+J37+J38</f>
        <v>139</v>
      </c>
      <c r="K39" s="288">
        <f>K34+K35+K36+K37+K38</f>
        <v>86</v>
      </c>
      <c r="L39" s="288">
        <f>SUM(L34:L38)</f>
        <v>86</v>
      </c>
      <c r="M39" s="288">
        <f>M34+M35+M36+M37+M38</f>
        <v>25</v>
      </c>
      <c r="N39" s="288">
        <f>N34+N35+N36+N37+N38</f>
        <v>23</v>
      </c>
      <c r="O39" s="288">
        <f>O34+O35+O36+O37+O38</f>
        <v>109</v>
      </c>
      <c r="P39" s="288">
        <f t="shared" ref="P39:Q39" si="10">P34+P35+P36+P37+P38</f>
        <v>111</v>
      </c>
      <c r="Q39" s="288">
        <f t="shared" si="10"/>
        <v>8</v>
      </c>
    </row>
    <row r="42" spans="2:17" ht="18.75" x14ac:dyDescent="0.3">
      <c r="B42" s="451" t="s">
        <v>447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</row>
    <row r="44" spans="2:17" x14ac:dyDescent="0.25">
      <c r="B44" s="406" t="s">
        <v>5</v>
      </c>
      <c r="C44" s="406" t="s">
        <v>12</v>
      </c>
      <c r="D44" s="406" t="s">
        <v>6</v>
      </c>
      <c r="E44" s="406" t="s">
        <v>17</v>
      </c>
      <c r="F44" s="406" t="s">
        <v>15</v>
      </c>
      <c r="G44" s="406" t="s">
        <v>100</v>
      </c>
      <c r="H44" s="406" t="s">
        <v>14</v>
      </c>
      <c r="I44" s="406" t="s">
        <v>13</v>
      </c>
      <c r="J44" s="406" t="s">
        <v>8</v>
      </c>
      <c r="K44" s="398" t="s">
        <v>113</v>
      </c>
      <c r="L44" s="409"/>
      <c r="M44" s="409"/>
      <c r="N44" s="409"/>
      <c r="O44" s="399"/>
      <c r="P44" s="394" t="s">
        <v>16</v>
      </c>
      <c r="Q44" s="395"/>
    </row>
    <row r="45" spans="2:17" ht="30" x14ac:dyDescent="0.25">
      <c r="B45" s="407"/>
      <c r="C45" s="407"/>
      <c r="D45" s="407"/>
      <c r="E45" s="407"/>
      <c r="F45" s="407"/>
      <c r="G45" s="407"/>
      <c r="H45" s="407"/>
      <c r="I45" s="407"/>
      <c r="J45" s="407"/>
      <c r="K45" s="398" t="s">
        <v>1</v>
      </c>
      <c r="L45" s="399"/>
      <c r="M45" s="398" t="s">
        <v>2</v>
      </c>
      <c r="N45" s="399"/>
      <c r="O45" s="283" t="s">
        <v>10</v>
      </c>
      <c r="P45" s="396"/>
      <c r="Q45" s="397"/>
    </row>
    <row r="46" spans="2:17" x14ac:dyDescent="0.25">
      <c r="B46" s="408"/>
      <c r="C46" s="408"/>
      <c r="D46" s="408"/>
      <c r="E46" s="408"/>
      <c r="F46" s="408"/>
      <c r="G46" s="408"/>
      <c r="H46" s="408"/>
      <c r="I46" s="408"/>
      <c r="J46" s="408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25" t="s">
        <v>0</v>
      </c>
      <c r="C47" s="400">
        <v>43012</v>
      </c>
      <c r="D47" s="325">
        <v>0</v>
      </c>
      <c r="E47" s="325">
        <v>0</v>
      </c>
      <c r="F47" s="307">
        <v>89</v>
      </c>
      <c r="G47" s="308">
        <v>1432468</v>
      </c>
      <c r="H47" s="308">
        <v>78083</v>
      </c>
      <c r="I47" s="307">
        <v>65</v>
      </c>
      <c r="J47" s="307">
        <v>40</v>
      </c>
      <c r="K47" s="307">
        <v>37</v>
      </c>
      <c r="L47" s="307">
        <v>37</v>
      </c>
      <c r="M47" s="307">
        <v>27</v>
      </c>
      <c r="N47" s="307">
        <v>24</v>
      </c>
      <c r="O47" s="307">
        <v>61</v>
      </c>
      <c r="P47" s="309">
        <v>80</v>
      </c>
      <c r="Q47" s="309">
        <v>8</v>
      </c>
    </row>
    <row r="48" spans="2:17" x14ac:dyDescent="0.25">
      <c r="B48" s="285" t="s">
        <v>24</v>
      </c>
      <c r="C48" s="401"/>
      <c r="D48" s="299">
        <v>0</v>
      </c>
      <c r="E48" s="299">
        <v>0</v>
      </c>
      <c r="F48" s="310">
        <v>90</v>
      </c>
      <c r="G48" s="311">
        <v>709890</v>
      </c>
      <c r="H48" s="311">
        <v>87210</v>
      </c>
      <c r="I48" s="310">
        <v>32</v>
      </c>
      <c r="J48" s="310">
        <v>72</v>
      </c>
      <c r="K48" s="310">
        <v>16</v>
      </c>
      <c r="L48" s="310">
        <v>17</v>
      </c>
      <c r="M48" s="310">
        <v>4</v>
      </c>
      <c r="N48" s="310">
        <v>3</v>
      </c>
      <c r="O48" s="307">
        <v>20</v>
      </c>
      <c r="P48" s="299">
        <v>18</v>
      </c>
      <c r="Q48" s="289">
        <v>0</v>
      </c>
    </row>
    <row r="49" spans="2:17" x14ac:dyDescent="0.25">
      <c r="B49" s="285" t="s">
        <v>25</v>
      </c>
      <c r="C49" s="401"/>
      <c r="D49" s="299">
        <v>0</v>
      </c>
      <c r="E49" s="299">
        <v>0</v>
      </c>
      <c r="F49" s="310">
        <v>20</v>
      </c>
      <c r="G49" s="310">
        <v>349426</v>
      </c>
      <c r="H49" s="310">
        <v>0</v>
      </c>
      <c r="I49" s="310">
        <v>8</v>
      </c>
      <c r="J49" s="310">
        <v>11</v>
      </c>
      <c r="K49" s="310">
        <v>9</v>
      </c>
      <c r="L49" s="299">
        <v>7</v>
      </c>
      <c r="M49" s="325">
        <v>0</v>
      </c>
      <c r="N49" s="303">
        <v>0</v>
      </c>
      <c r="O49" s="303">
        <v>7</v>
      </c>
      <c r="P49" s="303">
        <v>6</v>
      </c>
      <c r="Q49" s="303">
        <v>0</v>
      </c>
    </row>
    <row r="50" spans="2:17" x14ac:dyDescent="0.25">
      <c r="B50" s="325" t="s">
        <v>161</v>
      </c>
      <c r="C50" s="401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36"/>
      <c r="D51" s="323">
        <v>0</v>
      </c>
      <c r="E51" s="323">
        <v>0</v>
      </c>
      <c r="F51" s="323">
        <v>109</v>
      </c>
      <c r="G51" s="323">
        <v>0</v>
      </c>
      <c r="H51" s="323">
        <v>46560</v>
      </c>
      <c r="I51" s="323">
        <v>0</v>
      </c>
      <c r="J51" s="323">
        <v>20</v>
      </c>
      <c r="K51" s="323">
        <v>30</v>
      </c>
      <c r="L51" s="323">
        <v>32</v>
      </c>
      <c r="M51" s="323">
        <v>0</v>
      </c>
      <c r="N51" s="323">
        <v>0</v>
      </c>
      <c r="O51" s="323">
        <v>32</v>
      </c>
      <c r="P51" s="323">
        <v>0</v>
      </c>
      <c r="Q51" s="323">
        <v>0</v>
      </c>
    </row>
    <row r="52" spans="2:17" x14ac:dyDescent="0.25">
      <c r="B52" s="402"/>
      <c r="C52" s="403"/>
      <c r="D52" s="288">
        <f>D47+D48+D49+D50+D51</f>
        <v>0</v>
      </c>
      <c r="E52" s="288">
        <f t="shared" ref="E52" si="11">E47+E48+E49+E50+E51</f>
        <v>0</v>
      </c>
      <c r="F52" s="288">
        <f>SUM(F47:F51)</f>
        <v>308</v>
      </c>
      <c r="G52" s="288">
        <f>SUM(G47:G51)</f>
        <v>2491784</v>
      </c>
      <c r="H52" s="288">
        <f t="shared" ref="H52" si="12">H47+H48+H49+H50+H51</f>
        <v>211853</v>
      </c>
      <c r="I52" s="288">
        <f>SUM(I47:I51)</f>
        <v>105</v>
      </c>
      <c r="J52" s="288">
        <f>J47+J48+J49+J50+J51</f>
        <v>143</v>
      </c>
      <c r="K52" s="288">
        <f>K47+K48+K49+K50+K51</f>
        <v>92</v>
      </c>
      <c r="L52" s="288">
        <f>SUM(L47:L51)</f>
        <v>93</v>
      </c>
      <c r="M52" s="288">
        <f>M47+M48+M49+M50+M51</f>
        <v>31</v>
      </c>
      <c r="N52" s="288">
        <f>N47+N48+N49+N50+N51</f>
        <v>27</v>
      </c>
      <c r="O52" s="288">
        <f>O47+O48+O49+O50+O51</f>
        <v>120</v>
      </c>
      <c r="P52" s="288">
        <f t="shared" ref="P52:Q52" si="13">P47+P48+P49+P50+P51</f>
        <v>104</v>
      </c>
      <c r="Q52" s="288">
        <f t="shared" si="13"/>
        <v>8</v>
      </c>
    </row>
    <row r="55" spans="2:17" ht="18.75" x14ac:dyDescent="0.3">
      <c r="B55" s="451" t="s">
        <v>448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</row>
    <row r="57" spans="2:17" x14ac:dyDescent="0.25">
      <c r="B57" s="406" t="s">
        <v>5</v>
      </c>
      <c r="C57" s="406" t="s">
        <v>12</v>
      </c>
      <c r="D57" s="406" t="s">
        <v>6</v>
      </c>
      <c r="E57" s="406" t="s">
        <v>17</v>
      </c>
      <c r="F57" s="406" t="s">
        <v>15</v>
      </c>
      <c r="G57" s="406" t="s">
        <v>100</v>
      </c>
      <c r="H57" s="406" t="s">
        <v>14</v>
      </c>
      <c r="I57" s="406" t="s">
        <v>13</v>
      </c>
      <c r="J57" s="406" t="s">
        <v>8</v>
      </c>
      <c r="K57" s="398" t="s">
        <v>113</v>
      </c>
      <c r="L57" s="409"/>
      <c r="M57" s="409"/>
      <c r="N57" s="409"/>
      <c r="O57" s="399"/>
      <c r="P57" s="394" t="s">
        <v>16</v>
      </c>
      <c r="Q57" s="395"/>
    </row>
    <row r="58" spans="2:17" ht="30" x14ac:dyDescent="0.25">
      <c r="B58" s="407"/>
      <c r="C58" s="407"/>
      <c r="D58" s="407"/>
      <c r="E58" s="407"/>
      <c r="F58" s="407"/>
      <c r="G58" s="407"/>
      <c r="H58" s="407"/>
      <c r="I58" s="407"/>
      <c r="J58" s="407"/>
      <c r="K58" s="398" t="s">
        <v>1</v>
      </c>
      <c r="L58" s="399"/>
      <c r="M58" s="398" t="s">
        <v>2</v>
      </c>
      <c r="N58" s="399"/>
      <c r="O58" s="283" t="s">
        <v>10</v>
      </c>
      <c r="P58" s="396"/>
      <c r="Q58" s="397"/>
    </row>
    <row r="59" spans="2:17" x14ac:dyDescent="0.25">
      <c r="B59" s="408"/>
      <c r="C59" s="408"/>
      <c r="D59" s="408"/>
      <c r="E59" s="408"/>
      <c r="F59" s="408"/>
      <c r="G59" s="408"/>
      <c r="H59" s="408"/>
      <c r="I59" s="408"/>
      <c r="J59" s="408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25" t="s">
        <v>0</v>
      </c>
      <c r="C60" s="400">
        <v>43013</v>
      </c>
      <c r="D60" s="325">
        <v>0</v>
      </c>
      <c r="E60" s="325">
        <v>0</v>
      </c>
      <c r="F60" s="307">
        <v>131</v>
      </c>
      <c r="G60" s="308">
        <v>1793738</v>
      </c>
      <c r="H60" s="308">
        <v>158304</v>
      </c>
      <c r="I60" s="307">
        <v>75</v>
      </c>
      <c r="J60" s="307">
        <v>72</v>
      </c>
      <c r="K60" s="307">
        <v>43</v>
      </c>
      <c r="L60" s="307">
        <v>44</v>
      </c>
      <c r="M60" s="307">
        <v>27</v>
      </c>
      <c r="N60" s="307">
        <v>25</v>
      </c>
      <c r="O60" s="307">
        <v>69</v>
      </c>
      <c r="P60" s="309">
        <v>75</v>
      </c>
      <c r="Q60" s="309">
        <v>12</v>
      </c>
    </row>
    <row r="61" spans="2:17" x14ac:dyDescent="0.25">
      <c r="B61" s="285" t="s">
        <v>24</v>
      </c>
      <c r="C61" s="401"/>
      <c r="D61" s="299">
        <v>0</v>
      </c>
      <c r="E61" s="299">
        <v>0</v>
      </c>
      <c r="F61" s="310">
        <v>39</v>
      </c>
      <c r="G61" s="311">
        <v>657150</v>
      </c>
      <c r="H61" s="311">
        <v>151150</v>
      </c>
      <c r="I61" s="310">
        <v>60</v>
      </c>
      <c r="J61" s="310">
        <v>48</v>
      </c>
      <c r="K61" s="310">
        <v>17</v>
      </c>
      <c r="L61" s="310">
        <v>11</v>
      </c>
      <c r="M61" s="310">
        <v>4</v>
      </c>
      <c r="N61" s="310">
        <v>5</v>
      </c>
      <c r="O61" s="307">
        <v>16</v>
      </c>
      <c r="P61" s="299">
        <v>16</v>
      </c>
      <c r="Q61" s="289">
        <v>0</v>
      </c>
    </row>
    <row r="62" spans="2:17" x14ac:dyDescent="0.25">
      <c r="B62" s="285" t="s">
        <v>25</v>
      </c>
      <c r="C62" s="401"/>
      <c r="D62" s="299">
        <v>0</v>
      </c>
      <c r="E62" s="299">
        <v>0</v>
      </c>
      <c r="F62" s="310">
        <v>12</v>
      </c>
      <c r="G62" s="310">
        <v>452598</v>
      </c>
      <c r="H62" s="310">
        <v>0</v>
      </c>
      <c r="I62" s="310">
        <v>36</v>
      </c>
      <c r="J62" s="310">
        <v>18</v>
      </c>
      <c r="K62" s="310">
        <v>8</v>
      </c>
      <c r="L62" s="299">
        <v>7</v>
      </c>
      <c r="M62" s="325">
        <v>1</v>
      </c>
      <c r="N62" s="303">
        <v>1</v>
      </c>
      <c r="O62" s="303">
        <v>8</v>
      </c>
      <c r="P62" s="303">
        <v>6</v>
      </c>
      <c r="Q62" s="303">
        <v>0</v>
      </c>
    </row>
    <row r="63" spans="2:17" x14ac:dyDescent="0.25">
      <c r="B63" s="325" t="s">
        <v>161</v>
      </c>
      <c r="C63" s="401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36"/>
      <c r="D64" s="323">
        <v>0</v>
      </c>
      <c r="E64" s="323">
        <v>0</v>
      </c>
      <c r="F64" s="323">
        <v>139</v>
      </c>
      <c r="G64" s="323">
        <v>0</v>
      </c>
      <c r="H64" s="323">
        <v>50918</v>
      </c>
      <c r="I64" s="323">
        <v>0</v>
      </c>
      <c r="J64" s="323">
        <v>33</v>
      </c>
      <c r="K64" s="323">
        <v>32</v>
      </c>
      <c r="L64" s="323">
        <v>31</v>
      </c>
      <c r="M64" s="323">
        <v>0</v>
      </c>
      <c r="N64" s="323">
        <v>0</v>
      </c>
      <c r="O64" s="323">
        <v>31</v>
      </c>
      <c r="P64" s="323">
        <v>0</v>
      </c>
      <c r="Q64" s="323">
        <v>0</v>
      </c>
    </row>
    <row r="65" spans="2:17" x14ac:dyDescent="0.25">
      <c r="B65" s="402"/>
      <c r="C65" s="403"/>
      <c r="D65" s="288">
        <f>D60+D61+D62+D63+D64</f>
        <v>0</v>
      </c>
      <c r="E65" s="288">
        <f t="shared" ref="E65" si="14">E60+E61+E62+E63+E64</f>
        <v>0</v>
      </c>
      <c r="F65" s="288">
        <f>SUM(F60:F64)</f>
        <v>321</v>
      </c>
      <c r="G65" s="288">
        <f>SUM(G60:G64)</f>
        <v>2903486</v>
      </c>
      <c r="H65" s="288">
        <f t="shared" ref="H65" si="15">H60+H61+H62+H63+H64</f>
        <v>360372</v>
      </c>
      <c r="I65" s="288">
        <f>SUM(I60:I64)</f>
        <v>171</v>
      </c>
      <c r="J65" s="288">
        <f>J60+J61+J62+J63+J64</f>
        <v>171</v>
      </c>
      <c r="K65" s="288">
        <f>K60+K61+K62+K63+K64</f>
        <v>100</v>
      </c>
      <c r="L65" s="288">
        <f>SUM(L60:L64)</f>
        <v>93</v>
      </c>
      <c r="M65" s="288">
        <f>M60+M61+M62+M63+M64</f>
        <v>32</v>
      </c>
      <c r="N65" s="288">
        <f>N60+N61+N62+N63+N64</f>
        <v>31</v>
      </c>
      <c r="O65" s="288">
        <f>O60+O61+O62+O63+O64</f>
        <v>124</v>
      </c>
      <c r="P65" s="288">
        <f t="shared" ref="P65:Q65" si="16">P60+P61+P62+P63+P64</f>
        <v>97</v>
      </c>
      <c r="Q65" s="288">
        <f t="shared" si="16"/>
        <v>12</v>
      </c>
    </row>
    <row r="68" spans="2:17" ht="18.75" x14ac:dyDescent="0.3">
      <c r="B68" s="451" t="s">
        <v>449</v>
      </c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</row>
    <row r="70" spans="2:17" x14ac:dyDescent="0.25">
      <c r="B70" s="406" t="s">
        <v>5</v>
      </c>
      <c r="C70" s="406" t="s">
        <v>12</v>
      </c>
      <c r="D70" s="406" t="s">
        <v>6</v>
      </c>
      <c r="E70" s="406" t="s">
        <v>17</v>
      </c>
      <c r="F70" s="406" t="s">
        <v>15</v>
      </c>
      <c r="G70" s="406" t="s">
        <v>100</v>
      </c>
      <c r="H70" s="406" t="s">
        <v>14</v>
      </c>
      <c r="I70" s="406" t="s">
        <v>13</v>
      </c>
      <c r="J70" s="406" t="s">
        <v>8</v>
      </c>
      <c r="K70" s="398" t="s">
        <v>113</v>
      </c>
      <c r="L70" s="409"/>
      <c r="M70" s="409"/>
      <c r="N70" s="409"/>
      <c r="O70" s="399"/>
      <c r="P70" s="394" t="s">
        <v>16</v>
      </c>
      <c r="Q70" s="395"/>
    </row>
    <row r="71" spans="2:17" ht="30" x14ac:dyDescent="0.25">
      <c r="B71" s="407"/>
      <c r="C71" s="407"/>
      <c r="D71" s="407"/>
      <c r="E71" s="407"/>
      <c r="F71" s="407"/>
      <c r="G71" s="407"/>
      <c r="H71" s="407"/>
      <c r="I71" s="407"/>
      <c r="J71" s="407"/>
      <c r="K71" s="398" t="s">
        <v>1</v>
      </c>
      <c r="L71" s="399"/>
      <c r="M71" s="398" t="s">
        <v>2</v>
      </c>
      <c r="N71" s="399"/>
      <c r="O71" s="283" t="s">
        <v>10</v>
      </c>
      <c r="P71" s="396"/>
      <c r="Q71" s="397"/>
    </row>
    <row r="72" spans="2:17" x14ac:dyDescent="0.25">
      <c r="B72" s="408"/>
      <c r="C72" s="408"/>
      <c r="D72" s="408"/>
      <c r="E72" s="408"/>
      <c r="F72" s="408"/>
      <c r="G72" s="408"/>
      <c r="H72" s="408"/>
      <c r="I72" s="408"/>
      <c r="J72" s="408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25" t="s">
        <v>0</v>
      </c>
      <c r="C73" s="400">
        <v>43014</v>
      </c>
      <c r="D73" s="327">
        <v>0</v>
      </c>
      <c r="E73" s="327">
        <v>0</v>
      </c>
      <c r="F73" s="307">
        <v>123</v>
      </c>
      <c r="G73" s="308">
        <v>1596425</v>
      </c>
      <c r="H73" s="308">
        <v>103972</v>
      </c>
      <c r="I73" s="307">
        <v>106</v>
      </c>
      <c r="J73" s="307">
        <v>36</v>
      </c>
      <c r="K73" s="307">
        <v>40</v>
      </c>
      <c r="L73" s="307">
        <v>41</v>
      </c>
      <c r="M73" s="307">
        <v>17</v>
      </c>
      <c r="N73" s="307">
        <v>15</v>
      </c>
      <c r="O73" s="307">
        <v>56</v>
      </c>
      <c r="P73" s="328">
        <v>76</v>
      </c>
      <c r="Q73" s="328">
        <v>7</v>
      </c>
    </row>
    <row r="74" spans="2:17" x14ac:dyDescent="0.25">
      <c r="B74" s="285" t="s">
        <v>24</v>
      </c>
      <c r="C74" s="401"/>
      <c r="D74" s="299">
        <v>0</v>
      </c>
      <c r="E74" s="299">
        <v>0</v>
      </c>
      <c r="F74" s="310">
        <v>45</v>
      </c>
      <c r="G74" s="311">
        <v>715190</v>
      </c>
      <c r="H74" s="311">
        <v>262020</v>
      </c>
      <c r="I74" s="310">
        <v>61</v>
      </c>
      <c r="J74" s="310">
        <v>80</v>
      </c>
      <c r="K74" s="310">
        <v>11</v>
      </c>
      <c r="L74" s="310">
        <v>11</v>
      </c>
      <c r="M74" s="310">
        <v>4</v>
      </c>
      <c r="N74" s="310">
        <v>4</v>
      </c>
      <c r="O74" s="307">
        <v>15</v>
      </c>
      <c r="P74" s="299">
        <v>16</v>
      </c>
      <c r="Q74" s="289">
        <v>0</v>
      </c>
    </row>
    <row r="75" spans="2:17" x14ac:dyDescent="0.25">
      <c r="B75" s="285" t="s">
        <v>25</v>
      </c>
      <c r="C75" s="401"/>
      <c r="D75" s="299">
        <v>0</v>
      </c>
      <c r="E75" s="299">
        <v>0</v>
      </c>
      <c r="F75" s="310">
        <v>34</v>
      </c>
      <c r="G75" s="310">
        <v>454895</v>
      </c>
      <c r="H75" s="310">
        <v>0</v>
      </c>
      <c r="I75" s="310">
        <v>38</v>
      </c>
      <c r="J75" s="310">
        <v>24</v>
      </c>
      <c r="K75" s="310">
        <v>7</v>
      </c>
      <c r="L75" s="299">
        <v>7</v>
      </c>
      <c r="M75" s="325">
        <v>1</v>
      </c>
      <c r="N75" s="303">
        <v>1</v>
      </c>
      <c r="O75" s="303">
        <v>8</v>
      </c>
      <c r="P75" s="303">
        <v>6</v>
      </c>
      <c r="Q75" s="303">
        <v>0</v>
      </c>
    </row>
    <row r="76" spans="2:17" x14ac:dyDescent="0.25">
      <c r="B76" s="325" t="s">
        <v>161</v>
      </c>
      <c r="C76" s="401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36"/>
      <c r="D77" s="323">
        <v>0</v>
      </c>
      <c r="E77" s="323">
        <v>0</v>
      </c>
      <c r="F77" s="323">
        <v>101</v>
      </c>
      <c r="G77" s="323">
        <v>0</v>
      </c>
      <c r="H77" s="323">
        <v>75147.5</v>
      </c>
      <c r="I77" s="323">
        <v>0</v>
      </c>
      <c r="J77" s="323">
        <v>35</v>
      </c>
      <c r="K77" s="323">
        <v>31</v>
      </c>
      <c r="L77" s="323">
        <v>34</v>
      </c>
      <c r="M77" s="323">
        <v>0</v>
      </c>
      <c r="N77" s="323">
        <v>0</v>
      </c>
      <c r="O77" s="323">
        <v>34</v>
      </c>
      <c r="P77" s="323">
        <v>0</v>
      </c>
      <c r="Q77" s="323">
        <v>0</v>
      </c>
    </row>
    <row r="78" spans="2:17" x14ac:dyDescent="0.25">
      <c r="B78" s="402"/>
      <c r="C78" s="403"/>
      <c r="D78" s="288">
        <f>D73+D74+D75+D76+D77</f>
        <v>0</v>
      </c>
      <c r="E78" s="288">
        <f t="shared" ref="E78" si="17">E73+E74+E75+E76+E77</f>
        <v>0</v>
      </c>
      <c r="F78" s="288">
        <f>SUM(F73:F77)</f>
        <v>303</v>
      </c>
      <c r="G78" s="288">
        <f>SUM(G73:G77)</f>
        <v>2766510</v>
      </c>
      <c r="H78" s="288">
        <f t="shared" ref="H78" si="18">H73+H74+H75+H76+H77</f>
        <v>441139.5</v>
      </c>
      <c r="I78" s="288">
        <f>SUM(I73:I77)</f>
        <v>205</v>
      </c>
      <c r="J78" s="288">
        <f>J73+J74+J75+J76+J77</f>
        <v>175</v>
      </c>
      <c r="K78" s="288">
        <f>K73+K74+K75+K76+K77</f>
        <v>89</v>
      </c>
      <c r="L78" s="288">
        <f>SUM(L73:L77)</f>
        <v>93</v>
      </c>
      <c r="M78" s="288">
        <f>M73+M74+M75+M76+M77</f>
        <v>22</v>
      </c>
      <c r="N78" s="288">
        <f>N73+N74+N75+N76+N77</f>
        <v>20</v>
      </c>
      <c r="O78" s="288">
        <f>O73+O74+O75+O76+O77</f>
        <v>113</v>
      </c>
      <c r="P78" s="288">
        <f t="shared" ref="P78:Q78" si="19">P73+P74+P75+P76+P77</f>
        <v>98</v>
      </c>
      <c r="Q78" s="288">
        <f t="shared" si="19"/>
        <v>7</v>
      </c>
    </row>
    <row r="81" spans="2:17" ht="18.75" x14ac:dyDescent="0.3">
      <c r="B81" s="451" t="s">
        <v>450</v>
      </c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</row>
    <row r="83" spans="2:17" x14ac:dyDescent="0.25">
      <c r="B83" s="406" t="s">
        <v>5</v>
      </c>
      <c r="C83" s="406" t="s">
        <v>12</v>
      </c>
      <c r="D83" s="406" t="s">
        <v>6</v>
      </c>
      <c r="E83" s="406" t="s">
        <v>17</v>
      </c>
      <c r="F83" s="406" t="s">
        <v>15</v>
      </c>
      <c r="G83" s="406" t="s">
        <v>100</v>
      </c>
      <c r="H83" s="406" t="s">
        <v>14</v>
      </c>
      <c r="I83" s="406" t="s">
        <v>13</v>
      </c>
      <c r="J83" s="406" t="s">
        <v>8</v>
      </c>
      <c r="K83" s="398" t="s">
        <v>113</v>
      </c>
      <c r="L83" s="409"/>
      <c r="M83" s="409"/>
      <c r="N83" s="409"/>
      <c r="O83" s="399"/>
      <c r="P83" s="394" t="s">
        <v>16</v>
      </c>
      <c r="Q83" s="395"/>
    </row>
    <row r="84" spans="2:17" ht="30" x14ac:dyDescent="0.25">
      <c r="B84" s="407"/>
      <c r="C84" s="407"/>
      <c r="D84" s="407"/>
      <c r="E84" s="407"/>
      <c r="F84" s="407"/>
      <c r="G84" s="407"/>
      <c r="H84" s="407"/>
      <c r="I84" s="407"/>
      <c r="J84" s="407"/>
      <c r="K84" s="398" t="s">
        <v>1</v>
      </c>
      <c r="L84" s="399"/>
      <c r="M84" s="398" t="s">
        <v>2</v>
      </c>
      <c r="N84" s="399"/>
      <c r="O84" s="283" t="s">
        <v>10</v>
      </c>
      <c r="P84" s="396"/>
      <c r="Q84" s="397"/>
    </row>
    <row r="85" spans="2:17" x14ac:dyDescent="0.25">
      <c r="B85" s="408"/>
      <c r="C85" s="408"/>
      <c r="D85" s="408"/>
      <c r="E85" s="408"/>
      <c r="F85" s="408"/>
      <c r="G85" s="408"/>
      <c r="H85" s="408"/>
      <c r="I85" s="408"/>
      <c r="J85" s="408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27" t="s">
        <v>0</v>
      </c>
      <c r="C86" s="400">
        <v>43015</v>
      </c>
      <c r="D86" s="327">
        <v>0</v>
      </c>
      <c r="E86" s="327">
        <v>0</v>
      </c>
      <c r="F86" s="330">
        <v>110</v>
      </c>
      <c r="G86" s="331">
        <v>1054392</v>
      </c>
      <c r="H86" s="331">
        <v>33223</v>
      </c>
      <c r="I86" s="330">
        <v>144</v>
      </c>
      <c r="J86" s="330">
        <v>58</v>
      </c>
      <c r="K86" s="330">
        <v>22</v>
      </c>
      <c r="L86" s="330">
        <v>22</v>
      </c>
      <c r="M86" s="330">
        <v>10</v>
      </c>
      <c r="N86" s="330">
        <v>10</v>
      </c>
      <c r="O86" s="330">
        <v>32</v>
      </c>
      <c r="P86" s="332">
        <v>64</v>
      </c>
      <c r="Q86" s="332">
        <v>7</v>
      </c>
    </row>
    <row r="87" spans="2:17" x14ac:dyDescent="0.25">
      <c r="B87" s="285" t="s">
        <v>24</v>
      </c>
      <c r="C87" s="401"/>
      <c r="D87" s="299">
        <v>0</v>
      </c>
      <c r="E87" s="299">
        <v>0</v>
      </c>
      <c r="F87" s="329">
        <v>18</v>
      </c>
      <c r="G87" s="329">
        <v>525880</v>
      </c>
      <c r="H87" s="329">
        <v>168390</v>
      </c>
      <c r="I87" s="329">
        <v>58</v>
      </c>
      <c r="J87" s="329">
        <v>60</v>
      </c>
      <c r="K87" s="329">
        <v>5</v>
      </c>
      <c r="L87" s="329">
        <v>5</v>
      </c>
      <c r="M87" s="329">
        <v>2</v>
      </c>
      <c r="N87" s="329">
        <v>2</v>
      </c>
      <c r="O87" s="329">
        <v>7</v>
      </c>
      <c r="P87" s="329">
        <v>4</v>
      </c>
      <c r="Q87" s="289">
        <v>0</v>
      </c>
    </row>
    <row r="88" spans="2:17" x14ac:dyDescent="0.25">
      <c r="B88" s="285" t="s">
        <v>25</v>
      </c>
      <c r="C88" s="401"/>
      <c r="D88" s="299">
        <v>0</v>
      </c>
      <c r="E88" s="299">
        <v>0</v>
      </c>
      <c r="F88" s="333">
        <v>27</v>
      </c>
      <c r="G88" s="333">
        <v>411395</v>
      </c>
      <c r="H88" s="333">
        <v>0</v>
      </c>
      <c r="I88" s="333">
        <v>0</v>
      </c>
      <c r="J88" s="333">
        <v>24</v>
      </c>
      <c r="K88" s="333">
        <v>2</v>
      </c>
      <c r="L88" s="334">
        <v>2</v>
      </c>
      <c r="M88" s="57">
        <v>1</v>
      </c>
      <c r="N88" s="335">
        <v>1</v>
      </c>
      <c r="O88" s="335">
        <v>3</v>
      </c>
      <c r="P88" s="335">
        <v>0</v>
      </c>
      <c r="Q88" s="335">
        <v>0</v>
      </c>
    </row>
    <row r="89" spans="2:17" x14ac:dyDescent="0.25">
      <c r="B89" s="327" t="s">
        <v>161</v>
      </c>
      <c r="C89" s="401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36"/>
      <c r="D90" s="323">
        <v>0</v>
      </c>
      <c r="E90" s="323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</row>
    <row r="91" spans="2:17" x14ac:dyDescent="0.25">
      <c r="B91" s="402"/>
      <c r="C91" s="403"/>
      <c r="D91" s="288">
        <f>D86+D87+D88+D89+D90</f>
        <v>0</v>
      </c>
      <c r="E91" s="288">
        <f t="shared" ref="E91" si="20">E86+E87+E88+E89+E90</f>
        <v>0</v>
      </c>
      <c r="F91" s="288">
        <f>SUM(F86:F90)</f>
        <v>155</v>
      </c>
      <c r="G91" s="288">
        <f>SUM(G86:G90)</f>
        <v>1991667</v>
      </c>
      <c r="H91" s="288">
        <f t="shared" ref="H91" si="21">H86+H87+H88+H89+H90</f>
        <v>201613</v>
      </c>
      <c r="I91" s="288">
        <f>SUM(I86:I90)</f>
        <v>202</v>
      </c>
      <c r="J91" s="288">
        <f>J86+J87+J88+J89+J90</f>
        <v>142</v>
      </c>
      <c r="K91" s="288">
        <f>K86+K87+K88+K89+K90</f>
        <v>29</v>
      </c>
      <c r="L91" s="288">
        <f>SUM(L86:L90)</f>
        <v>29</v>
      </c>
      <c r="M91" s="288">
        <f>M86+M87+M88+M89+M90</f>
        <v>13</v>
      </c>
      <c r="N91" s="288">
        <f>N86+N87+N88+N89+N90</f>
        <v>13</v>
      </c>
      <c r="O91" s="288">
        <f>O86+O87+O88+O89+O90</f>
        <v>42</v>
      </c>
      <c r="P91" s="288">
        <f t="shared" ref="P91:Q91" si="22">P86+P87+P88+P89+P90</f>
        <v>68</v>
      </c>
      <c r="Q91" s="288">
        <f t="shared" si="22"/>
        <v>7</v>
      </c>
    </row>
    <row r="94" spans="2:17" ht="18.75" x14ac:dyDescent="0.3">
      <c r="B94" s="451" t="s">
        <v>451</v>
      </c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</row>
    <row r="96" spans="2:17" x14ac:dyDescent="0.25">
      <c r="B96" s="406" t="s">
        <v>5</v>
      </c>
      <c r="C96" s="406" t="s">
        <v>12</v>
      </c>
      <c r="D96" s="406" t="s">
        <v>6</v>
      </c>
      <c r="E96" s="406" t="s">
        <v>17</v>
      </c>
      <c r="F96" s="406" t="s">
        <v>15</v>
      </c>
      <c r="G96" s="406" t="s">
        <v>100</v>
      </c>
      <c r="H96" s="406" t="s">
        <v>14</v>
      </c>
      <c r="I96" s="406" t="s">
        <v>13</v>
      </c>
      <c r="J96" s="406" t="s">
        <v>8</v>
      </c>
      <c r="K96" s="398" t="s">
        <v>113</v>
      </c>
      <c r="L96" s="409"/>
      <c r="M96" s="409"/>
      <c r="N96" s="409"/>
      <c r="O96" s="399"/>
      <c r="P96" s="394" t="s">
        <v>16</v>
      </c>
      <c r="Q96" s="395"/>
    </row>
    <row r="97" spans="2:17" ht="30" x14ac:dyDescent="0.25">
      <c r="B97" s="407"/>
      <c r="C97" s="407"/>
      <c r="D97" s="407"/>
      <c r="E97" s="407"/>
      <c r="F97" s="407"/>
      <c r="G97" s="407"/>
      <c r="H97" s="407"/>
      <c r="I97" s="407"/>
      <c r="J97" s="407"/>
      <c r="K97" s="398" t="s">
        <v>1</v>
      </c>
      <c r="L97" s="399"/>
      <c r="M97" s="398" t="s">
        <v>2</v>
      </c>
      <c r="N97" s="399"/>
      <c r="O97" s="283" t="s">
        <v>10</v>
      </c>
      <c r="P97" s="396"/>
      <c r="Q97" s="397"/>
    </row>
    <row r="98" spans="2:17" x14ac:dyDescent="0.25">
      <c r="B98" s="408"/>
      <c r="C98" s="408"/>
      <c r="D98" s="408"/>
      <c r="E98" s="408"/>
      <c r="F98" s="408"/>
      <c r="G98" s="408"/>
      <c r="H98" s="408"/>
      <c r="I98" s="408"/>
      <c r="J98" s="408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27" t="s">
        <v>0</v>
      </c>
      <c r="C99" s="400">
        <v>43016</v>
      </c>
      <c r="D99" s="327">
        <v>0</v>
      </c>
      <c r="E99" s="327">
        <v>0</v>
      </c>
      <c r="F99" s="307">
        <v>121</v>
      </c>
      <c r="G99" s="308">
        <v>907495</v>
      </c>
      <c r="H99" s="308">
        <v>101596</v>
      </c>
      <c r="I99" s="307">
        <v>119</v>
      </c>
      <c r="J99" s="307">
        <v>29</v>
      </c>
      <c r="K99" s="307">
        <v>13</v>
      </c>
      <c r="L99" s="307">
        <v>13</v>
      </c>
      <c r="M99" s="307">
        <v>21</v>
      </c>
      <c r="N99" s="307">
        <v>21</v>
      </c>
      <c r="O99" s="307">
        <v>34</v>
      </c>
      <c r="P99" s="328">
        <v>56</v>
      </c>
      <c r="Q99" s="328">
        <v>8</v>
      </c>
    </row>
    <row r="100" spans="2:17" x14ac:dyDescent="0.25">
      <c r="B100" s="285" t="s">
        <v>24</v>
      </c>
      <c r="C100" s="401"/>
      <c r="D100" s="299">
        <v>0</v>
      </c>
      <c r="E100" s="299">
        <v>0</v>
      </c>
      <c r="F100" s="310">
        <v>18</v>
      </c>
      <c r="G100" s="311">
        <v>529950</v>
      </c>
      <c r="H100" s="311">
        <v>120050</v>
      </c>
      <c r="I100" s="310">
        <v>55</v>
      </c>
      <c r="J100" s="310">
        <v>74</v>
      </c>
      <c r="K100" s="310">
        <v>2</v>
      </c>
      <c r="L100" s="310">
        <v>2</v>
      </c>
      <c r="M100" s="310">
        <v>5</v>
      </c>
      <c r="N100" s="310">
        <v>5</v>
      </c>
      <c r="O100" s="307">
        <v>7</v>
      </c>
      <c r="P100" s="299">
        <v>2</v>
      </c>
      <c r="Q100" s="289">
        <v>0</v>
      </c>
    </row>
    <row r="101" spans="2:17" x14ac:dyDescent="0.25">
      <c r="B101" s="285" t="s">
        <v>25</v>
      </c>
      <c r="C101" s="401"/>
      <c r="D101" s="299">
        <v>0</v>
      </c>
      <c r="E101" s="299">
        <v>0</v>
      </c>
      <c r="F101" s="310">
        <v>18</v>
      </c>
      <c r="G101" s="310">
        <v>195200</v>
      </c>
      <c r="H101" s="310">
        <v>0</v>
      </c>
      <c r="I101" s="310">
        <v>0</v>
      </c>
      <c r="J101" s="310">
        <v>18</v>
      </c>
      <c r="K101" s="310">
        <v>2</v>
      </c>
      <c r="L101" s="299">
        <v>2</v>
      </c>
      <c r="M101" s="327">
        <v>1</v>
      </c>
      <c r="N101" s="303">
        <v>1</v>
      </c>
      <c r="O101" s="303">
        <v>3</v>
      </c>
      <c r="P101" s="303">
        <v>0</v>
      </c>
      <c r="Q101" s="303">
        <v>0</v>
      </c>
    </row>
    <row r="102" spans="2:17" x14ac:dyDescent="0.25">
      <c r="B102" s="327" t="s">
        <v>161</v>
      </c>
      <c r="C102" s="401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36"/>
      <c r="D103" s="323">
        <v>0</v>
      </c>
      <c r="E103" s="323">
        <v>0</v>
      </c>
      <c r="F103" s="323"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5">
        <v>0</v>
      </c>
      <c r="M103" s="295">
        <v>0</v>
      </c>
      <c r="N103" s="295">
        <v>0</v>
      </c>
      <c r="O103" s="295">
        <v>0</v>
      </c>
      <c r="P103" s="295">
        <v>0</v>
      </c>
      <c r="Q103" s="295">
        <v>0</v>
      </c>
    </row>
    <row r="104" spans="2:17" x14ac:dyDescent="0.25">
      <c r="B104" s="402"/>
      <c r="C104" s="403"/>
      <c r="D104" s="288">
        <f>D99+D100+D101+D102+D103</f>
        <v>0</v>
      </c>
      <c r="E104" s="288">
        <f t="shared" ref="E104" si="23">E99+E100+E101+E102+E103</f>
        <v>0</v>
      </c>
      <c r="F104" s="288">
        <f>SUM(F99:F103)</f>
        <v>157</v>
      </c>
      <c r="G104" s="288">
        <f>SUM(G99:G103)</f>
        <v>1632645</v>
      </c>
      <c r="H104" s="288">
        <f t="shared" ref="H104" si="24">H99+H100+H101+H102+H103</f>
        <v>221646</v>
      </c>
      <c r="I104" s="288">
        <f>SUM(I99:I103)</f>
        <v>174</v>
      </c>
      <c r="J104" s="288">
        <f>J99+J100+J101+J102+J103</f>
        <v>121</v>
      </c>
      <c r="K104" s="288">
        <f>K99+K100+K101+K102+K103</f>
        <v>17</v>
      </c>
      <c r="L104" s="288">
        <f>SUM(L99:L103)</f>
        <v>17</v>
      </c>
      <c r="M104" s="288">
        <f>M99+M100+M101+M102+M103</f>
        <v>27</v>
      </c>
      <c r="N104" s="288">
        <f>N99+N100+N101+N102+N103</f>
        <v>27</v>
      </c>
      <c r="O104" s="288">
        <f>O99+O100+O101+O102+O103</f>
        <v>44</v>
      </c>
      <c r="P104" s="288">
        <f t="shared" ref="P104:Q104" si="25">P99+P100+P101+P102+P103</f>
        <v>58</v>
      </c>
      <c r="Q104" s="288">
        <f t="shared" si="25"/>
        <v>8</v>
      </c>
    </row>
    <row r="107" spans="2:17" ht="18.75" x14ac:dyDescent="0.3">
      <c r="B107" s="451" t="s">
        <v>452</v>
      </c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</row>
    <row r="109" spans="2:17" x14ac:dyDescent="0.25">
      <c r="B109" s="406" t="s">
        <v>5</v>
      </c>
      <c r="C109" s="406" t="s">
        <v>12</v>
      </c>
      <c r="D109" s="406" t="s">
        <v>6</v>
      </c>
      <c r="E109" s="406" t="s">
        <v>17</v>
      </c>
      <c r="F109" s="406" t="s">
        <v>15</v>
      </c>
      <c r="G109" s="406" t="s">
        <v>100</v>
      </c>
      <c r="H109" s="406" t="s">
        <v>14</v>
      </c>
      <c r="I109" s="406" t="s">
        <v>13</v>
      </c>
      <c r="J109" s="406" t="s">
        <v>8</v>
      </c>
      <c r="K109" s="398" t="s">
        <v>113</v>
      </c>
      <c r="L109" s="409"/>
      <c r="M109" s="409"/>
      <c r="N109" s="409"/>
      <c r="O109" s="399"/>
      <c r="P109" s="394" t="s">
        <v>16</v>
      </c>
      <c r="Q109" s="395"/>
    </row>
    <row r="110" spans="2:17" ht="30" x14ac:dyDescent="0.25">
      <c r="B110" s="407"/>
      <c r="C110" s="407"/>
      <c r="D110" s="407"/>
      <c r="E110" s="407"/>
      <c r="F110" s="407"/>
      <c r="G110" s="407"/>
      <c r="H110" s="407"/>
      <c r="I110" s="407"/>
      <c r="J110" s="407"/>
      <c r="K110" s="398" t="s">
        <v>1</v>
      </c>
      <c r="L110" s="399"/>
      <c r="M110" s="398" t="s">
        <v>2</v>
      </c>
      <c r="N110" s="399"/>
      <c r="O110" s="283" t="s">
        <v>10</v>
      </c>
      <c r="P110" s="396"/>
      <c r="Q110" s="397"/>
    </row>
    <row r="111" spans="2:17" x14ac:dyDescent="0.25">
      <c r="B111" s="408"/>
      <c r="C111" s="408"/>
      <c r="D111" s="408"/>
      <c r="E111" s="408"/>
      <c r="F111" s="408"/>
      <c r="G111" s="408"/>
      <c r="H111" s="408"/>
      <c r="I111" s="408"/>
      <c r="J111" s="408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27" t="s">
        <v>0</v>
      </c>
      <c r="C112" s="400">
        <v>43017</v>
      </c>
      <c r="D112" s="327">
        <v>0</v>
      </c>
      <c r="E112" s="327">
        <v>0</v>
      </c>
      <c r="F112" s="307">
        <v>107</v>
      </c>
      <c r="G112" s="308">
        <v>1798887</v>
      </c>
      <c r="H112" s="308">
        <v>169500</v>
      </c>
      <c r="I112" s="307">
        <v>117</v>
      </c>
      <c r="J112" s="307">
        <v>46</v>
      </c>
      <c r="K112" s="307">
        <v>37</v>
      </c>
      <c r="L112" s="307">
        <v>46</v>
      </c>
      <c r="M112" s="307">
        <v>28</v>
      </c>
      <c r="N112" s="307">
        <v>24</v>
      </c>
      <c r="O112" s="307">
        <v>70</v>
      </c>
      <c r="P112" s="328">
        <v>78</v>
      </c>
      <c r="Q112" s="328">
        <v>9</v>
      </c>
    </row>
    <row r="113" spans="2:17" x14ac:dyDescent="0.25">
      <c r="B113" s="285" t="s">
        <v>24</v>
      </c>
      <c r="C113" s="401"/>
      <c r="D113" s="299">
        <v>0</v>
      </c>
      <c r="E113" s="299">
        <v>0</v>
      </c>
      <c r="F113" s="310">
        <v>40</v>
      </c>
      <c r="G113" s="311">
        <v>704490</v>
      </c>
      <c r="H113" s="311">
        <v>92950</v>
      </c>
      <c r="I113" s="310">
        <v>65</v>
      </c>
      <c r="J113" s="310">
        <v>46</v>
      </c>
      <c r="K113" s="310">
        <v>12</v>
      </c>
      <c r="L113" s="310">
        <v>12</v>
      </c>
      <c r="M113" s="310">
        <v>4</v>
      </c>
      <c r="N113" s="310">
        <v>3</v>
      </c>
      <c r="O113" s="307">
        <v>15</v>
      </c>
      <c r="P113" s="299">
        <v>16</v>
      </c>
      <c r="Q113" s="289">
        <v>0</v>
      </c>
    </row>
    <row r="114" spans="2:17" x14ac:dyDescent="0.25">
      <c r="B114" s="285" t="s">
        <v>25</v>
      </c>
      <c r="C114" s="401"/>
      <c r="D114" s="299">
        <v>0</v>
      </c>
      <c r="E114" s="299">
        <v>0</v>
      </c>
      <c r="F114" s="310">
        <v>32</v>
      </c>
      <c r="G114" s="310">
        <v>458537</v>
      </c>
      <c r="H114" s="310">
        <v>0</v>
      </c>
      <c r="I114" s="310">
        <v>32</v>
      </c>
      <c r="J114" s="310">
        <v>24</v>
      </c>
      <c r="K114" s="310">
        <v>7</v>
      </c>
      <c r="L114" s="299">
        <v>7</v>
      </c>
      <c r="M114" s="327">
        <v>1</v>
      </c>
      <c r="N114" s="303">
        <v>1</v>
      </c>
      <c r="O114" s="303">
        <v>8</v>
      </c>
      <c r="P114" s="303">
        <v>6</v>
      </c>
      <c r="Q114" s="303">
        <v>0</v>
      </c>
    </row>
    <row r="115" spans="2:17" x14ac:dyDescent="0.25">
      <c r="B115" s="327" t="s">
        <v>161</v>
      </c>
      <c r="C115" s="401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5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36"/>
      <c r="D116" s="329">
        <v>0</v>
      </c>
      <c r="E116" s="329">
        <v>0</v>
      </c>
      <c r="F116" s="329">
        <v>61</v>
      </c>
      <c r="G116" s="295">
        <v>0</v>
      </c>
      <c r="H116" s="295">
        <v>136198.5</v>
      </c>
      <c r="I116" s="295">
        <v>0</v>
      </c>
      <c r="J116" s="295">
        <v>51</v>
      </c>
      <c r="K116" s="295">
        <v>34</v>
      </c>
      <c r="L116" s="295">
        <v>30</v>
      </c>
      <c r="M116" s="295">
        <v>0</v>
      </c>
      <c r="N116" s="295">
        <v>0</v>
      </c>
      <c r="O116" s="295">
        <v>30</v>
      </c>
      <c r="P116" s="295">
        <v>0</v>
      </c>
      <c r="Q116" s="295">
        <v>0</v>
      </c>
    </row>
    <row r="117" spans="2:17" x14ac:dyDescent="0.25">
      <c r="B117" s="402"/>
      <c r="C117" s="403"/>
      <c r="D117" s="288">
        <f>D112+D113+D114+D115+D116</f>
        <v>0</v>
      </c>
      <c r="E117" s="288">
        <f t="shared" ref="E117" si="26">E112+E113+E114+E115+E116</f>
        <v>0</v>
      </c>
      <c r="F117" s="288">
        <f>SUM(F112:F116)</f>
        <v>240</v>
      </c>
      <c r="G117" s="288">
        <f>SUM(G112:G116)</f>
        <v>2961914</v>
      </c>
      <c r="H117" s="288">
        <f t="shared" ref="H117" si="27">H112+H113+H114+H115+H116</f>
        <v>398648.5</v>
      </c>
      <c r="I117" s="288">
        <f>SUM(I112:I116)</f>
        <v>214</v>
      </c>
      <c r="J117" s="288">
        <f>J112+J113+J114+J115+J116</f>
        <v>167</v>
      </c>
      <c r="K117" s="288">
        <f>K112+K113+K114+K115+K116</f>
        <v>90</v>
      </c>
      <c r="L117" s="288">
        <f>SUM(L112:L116)</f>
        <v>95</v>
      </c>
      <c r="M117" s="288">
        <f>M112+M113+M114+M115+M116</f>
        <v>33</v>
      </c>
      <c r="N117" s="288">
        <f>N112+N113+N114+N115+N116</f>
        <v>28</v>
      </c>
      <c r="O117" s="288">
        <f>O112+O113+O114+O115+O116</f>
        <v>123</v>
      </c>
      <c r="P117" s="288">
        <f t="shared" ref="P117:Q117" si="28">P112+P113+P114+P115+P116</f>
        <v>100</v>
      </c>
      <c r="Q117" s="288">
        <f t="shared" si="28"/>
        <v>9</v>
      </c>
    </row>
    <row r="120" spans="2:17" ht="18.75" x14ac:dyDescent="0.3">
      <c r="B120" s="451" t="s">
        <v>453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</row>
    <row r="122" spans="2:17" x14ac:dyDescent="0.25">
      <c r="B122" s="406" t="s">
        <v>5</v>
      </c>
      <c r="C122" s="406" t="s">
        <v>12</v>
      </c>
      <c r="D122" s="406" t="s">
        <v>6</v>
      </c>
      <c r="E122" s="406" t="s">
        <v>17</v>
      </c>
      <c r="F122" s="406" t="s">
        <v>15</v>
      </c>
      <c r="G122" s="406" t="s">
        <v>100</v>
      </c>
      <c r="H122" s="406" t="s">
        <v>14</v>
      </c>
      <c r="I122" s="406" t="s">
        <v>13</v>
      </c>
      <c r="J122" s="406" t="s">
        <v>8</v>
      </c>
      <c r="K122" s="398" t="s">
        <v>113</v>
      </c>
      <c r="L122" s="409"/>
      <c r="M122" s="409"/>
      <c r="N122" s="409"/>
      <c r="O122" s="399"/>
      <c r="P122" s="394" t="s">
        <v>16</v>
      </c>
      <c r="Q122" s="395"/>
    </row>
    <row r="123" spans="2:17" ht="30" x14ac:dyDescent="0.25">
      <c r="B123" s="407"/>
      <c r="C123" s="407"/>
      <c r="D123" s="407"/>
      <c r="E123" s="407"/>
      <c r="F123" s="407"/>
      <c r="G123" s="407"/>
      <c r="H123" s="407"/>
      <c r="I123" s="407"/>
      <c r="J123" s="407"/>
      <c r="K123" s="398" t="s">
        <v>1</v>
      </c>
      <c r="L123" s="399"/>
      <c r="M123" s="398" t="s">
        <v>2</v>
      </c>
      <c r="N123" s="399"/>
      <c r="O123" s="283" t="s">
        <v>10</v>
      </c>
      <c r="P123" s="396"/>
      <c r="Q123" s="397"/>
    </row>
    <row r="124" spans="2:17" x14ac:dyDescent="0.25">
      <c r="B124" s="408"/>
      <c r="C124" s="408"/>
      <c r="D124" s="408"/>
      <c r="E124" s="408"/>
      <c r="F124" s="408"/>
      <c r="G124" s="408"/>
      <c r="H124" s="408"/>
      <c r="I124" s="408"/>
      <c r="J124" s="408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27" t="s">
        <v>0</v>
      </c>
      <c r="C125" s="400">
        <v>43018</v>
      </c>
      <c r="D125" s="327">
        <v>0</v>
      </c>
      <c r="E125" s="327">
        <v>0</v>
      </c>
      <c r="F125" s="307">
        <v>132</v>
      </c>
      <c r="G125" s="308">
        <v>1351555</v>
      </c>
      <c r="H125" s="308">
        <v>152190</v>
      </c>
      <c r="I125" s="307">
        <v>108</v>
      </c>
      <c r="J125" s="307">
        <v>51</v>
      </c>
      <c r="K125" s="307">
        <v>44</v>
      </c>
      <c r="L125" s="307">
        <v>40</v>
      </c>
      <c r="M125" s="307">
        <v>37</v>
      </c>
      <c r="N125" s="307">
        <v>32</v>
      </c>
      <c r="O125" s="307">
        <v>72</v>
      </c>
      <c r="P125" s="328">
        <v>82</v>
      </c>
      <c r="Q125" s="328">
        <v>12</v>
      </c>
    </row>
    <row r="126" spans="2:17" x14ac:dyDescent="0.25">
      <c r="B126" s="285" t="s">
        <v>24</v>
      </c>
      <c r="C126" s="401"/>
      <c r="D126" s="299">
        <v>0</v>
      </c>
      <c r="E126" s="299">
        <v>0</v>
      </c>
      <c r="F126" s="310">
        <v>24</v>
      </c>
      <c r="G126" s="311">
        <v>556500</v>
      </c>
      <c r="H126" s="311">
        <v>84710</v>
      </c>
      <c r="I126" s="310">
        <v>59</v>
      </c>
      <c r="J126" s="310">
        <v>25</v>
      </c>
      <c r="K126" s="310">
        <v>12</v>
      </c>
      <c r="L126" s="310">
        <v>12</v>
      </c>
      <c r="M126" s="310">
        <v>2</v>
      </c>
      <c r="N126" s="310">
        <v>1</v>
      </c>
      <c r="O126" s="307">
        <v>13</v>
      </c>
      <c r="P126" s="299">
        <v>16</v>
      </c>
      <c r="Q126" s="289">
        <v>0</v>
      </c>
    </row>
    <row r="127" spans="2:17" x14ac:dyDescent="0.25">
      <c r="B127" s="285" t="s">
        <v>25</v>
      </c>
      <c r="C127" s="401"/>
      <c r="D127" s="299">
        <v>0</v>
      </c>
      <c r="E127" s="299">
        <v>0</v>
      </c>
      <c r="F127" s="310">
        <v>36</v>
      </c>
      <c r="G127" s="310">
        <v>420495</v>
      </c>
      <c r="H127" s="310">
        <v>0</v>
      </c>
      <c r="I127" s="310">
        <v>48</v>
      </c>
      <c r="J127" s="310">
        <v>0</v>
      </c>
      <c r="K127" s="310">
        <v>7</v>
      </c>
      <c r="L127" s="299">
        <v>6</v>
      </c>
      <c r="M127" s="327">
        <v>1</v>
      </c>
      <c r="N127" s="303">
        <v>1</v>
      </c>
      <c r="O127" s="303">
        <v>7</v>
      </c>
      <c r="P127" s="303">
        <v>6</v>
      </c>
      <c r="Q127" s="303">
        <v>0</v>
      </c>
    </row>
    <row r="128" spans="2:17" x14ac:dyDescent="0.25">
      <c r="B128" s="327" t="s">
        <v>161</v>
      </c>
      <c r="C128" s="401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36"/>
      <c r="D129" s="329">
        <v>0</v>
      </c>
      <c r="E129" s="329">
        <v>0</v>
      </c>
      <c r="F129" s="329">
        <v>0</v>
      </c>
      <c r="G129" s="295">
        <v>0</v>
      </c>
      <c r="H129" s="295">
        <v>0</v>
      </c>
      <c r="I129" s="295">
        <v>0</v>
      </c>
      <c r="J129" s="295">
        <v>0</v>
      </c>
      <c r="K129" s="295">
        <v>0</v>
      </c>
      <c r="L129" s="295">
        <v>0</v>
      </c>
      <c r="M129" s="295">
        <v>0</v>
      </c>
      <c r="N129" s="295">
        <v>0</v>
      </c>
      <c r="O129" s="295">
        <v>0</v>
      </c>
      <c r="P129" s="295">
        <v>0</v>
      </c>
      <c r="Q129" s="295">
        <v>0</v>
      </c>
    </row>
    <row r="130" spans="2:17" x14ac:dyDescent="0.25">
      <c r="B130" s="402"/>
      <c r="C130" s="403"/>
      <c r="D130" s="288">
        <f>D125+D126+D127+D128+D129</f>
        <v>0</v>
      </c>
      <c r="E130" s="288">
        <f t="shared" ref="E130" si="29">E125+E126+E127+E128+E129</f>
        <v>0</v>
      </c>
      <c r="F130" s="288">
        <f>SUM(F125:F129)</f>
        <v>192</v>
      </c>
      <c r="G130" s="288">
        <f>SUM(G125:G129)</f>
        <v>2328550</v>
      </c>
      <c r="H130" s="288">
        <f t="shared" ref="H130" si="30">H125+H126+H127+H128+H129</f>
        <v>236900</v>
      </c>
      <c r="I130" s="288">
        <f>SUM(I125:I129)</f>
        <v>215</v>
      </c>
      <c r="J130" s="288">
        <f>J125+J126+J127+J128+J129</f>
        <v>76</v>
      </c>
      <c r="K130" s="288">
        <f>K125+K126+K127+K128+K129</f>
        <v>63</v>
      </c>
      <c r="L130" s="288">
        <f>SUM(L125:L129)</f>
        <v>58</v>
      </c>
      <c r="M130" s="288">
        <f>M125+M126+M127+M128+M129</f>
        <v>40</v>
      </c>
      <c r="N130" s="288">
        <f>N125+N126+N127+N128+N129</f>
        <v>34</v>
      </c>
      <c r="O130" s="288">
        <f>O125+O126+O127+O128+O129</f>
        <v>92</v>
      </c>
      <c r="P130" s="288">
        <f t="shared" ref="P130:Q130" si="31">P125+P126+P127+P128+P129</f>
        <v>104</v>
      </c>
      <c r="Q130" s="288">
        <f t="shared" si="31"/>
        <v>12</v>
      </c>
    </row>
    <row r="133" spans="2:17" ht="18.75" x14ac:dyDescent="0.3">
      <c r="B133" s="451" t="s">
        <v>454</v>
      </c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</row>
    <row r="135" spans="2:17" x14ac:dyDescent="0.25">
      <c r="B135" s="406" t="s">
        <v>5</v>
      </c>
      <c r="C135" s="406" t="s">
        <v>12</v>
      </c>
      <c r="D135" s="406" t="s">
        <v>6</v>
      </c>
      <c r="E135" s="406" t="s">
        <v>17</v>
      </c>
      <c r="F135" s="406" t="s">
        <v>15</v>
      </c>
      <c r="G135" s="406" t="s">
        <v>100</v>
      </c>
      <c r="H135" s="406" t="s">
        <v>14</v>
      </c>
      <c r="I135" s="406" t="s">
        <v>13</v>
      </c>
      <c r="J135" s="406" t="s">
        <v>8</v>
      </c>
      <c r="K135" s="398" t="s">
        <v>113</v>
      </c>
      <c r="L135" s="409"/>
      <c r="M135" s="409"/>
      <c r="N135" s="409"/>
      <c r="O135" s="399"/>
      <c r="P135" s="394" t="s">
        <v>16</v>
      </c>
      <c r="Q135" s="395"/>
    </row>
    <row r="136" spans="2:17" ht="30" x14ac:dyDescent="0.25">
      <c r="B136" s="407"/>
      <c r="C136" s="407"/>
      <c r="D136" s="407"/>
      <c r="E136" s="407"/>
      <c r="F136" s="407"/>
      <c r="G136" s="407"/>
      <c r="H136" s="407"/>
      <c r="I136" s="407"/>
      <c r="J136" s="407"/>
      <c r="K136" s="398" t="s">
        <v>1</v>
      </c>
      <c r="L136" s="399"/>
      <c r="M136" s="398" t="s">
        <v>2</v>
      </c>
      <c r="N136" s="399"/>
      <c r="O136" s="283" t="s">
        <v>10</v>
      </c>
      <c r="P136" s="396"/>
      <c r="Q136" s="397"/>
    </row>
    <row r="137" spans="2:17" x14ac:dyDescent="0.25">
      <c r="B137" s="408"/>
      <c r="C137" s="408"/>
      <c r="D137" s="408"/>
      <c r="E137" s="408"/>
      <c r="F137" s="408"/>
      <c r="G137" s="408"/>
      <c r="H137" s="408"/>
      <c r="I137" s="408"/>
      <c r="J137" s="408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27" t="s">
        <v>0</v>
      </c>
      <c r="C138" s="400">
        <v>43019</v>
      </c>
      <c r="D138" s="327">
        <v>0</v>
      </c>
      <c r="E138" s="327">
        <v>0</v>
      </c>
      <c r="F138" s="307">
        <v>125</v>
      </c>
      <c r="G138" s="308">
        <v>2459156</v>
      </c>
      <c r="H138" s="308">
        <v>160219</v>
      </c>
      <c r="I138" s="307">
        <v>112</v>
      </c>
      <c r="J138" s="307">
        <v>64</v>
      </c>
      <c r="K138" s="307">
        <v>50</v>
      </c>
      <c r="L138" s="307">
        <v>43</v>
      </c>
      <c r="M138" s="307">
        <v>38</v>
      </c>
      <c r="N138" s="307">
        <v>36</v>
      </c>
      <c r="O138" s="307">
        <v>79</v>
      </c>
      <c r="P138" s="328">
        <v>90</v>
      </c>
      <c r="Q138" s="328">
        <v>14</v>
      </c>
    </row>
    <row r="139" spans="2:17" x14ac:dyDescent="0.25">
      <c r="B139" s="285" t="s">
        <v>24</v>
      </c>
      <c r="C139" s="401"/>
      <c r="D139" s="299">
        <v>0</v>
      </c>
      <c r="E139" s="299">
        <v>0</v>
      </c>
      <c r="F139" s="310">
        <v>24</v>
      </c>
      <c r="G139" s="311">
        <v>267780</v>
      </c>
      <c r="H139" s="311">
        <v>68220</v>
      </c>
      <c r="I139" s="310">
        <v>8</v>
      </c>
      <c r="J139" s="310">
        <v>30</v>
      </c>
      <c r="K139" s="310">
        <v>14</v>
      </c>
      <c r="L139" s="310">
        <v>10</v>
      </c>
      <c r="M139" s="310">
        <v>4</v>
      </c>
      <c r="N139" s="310">
        <v>1</v>
      </c>
      <c r="O139" s="307">
        <v>11</v>
      </c>
      <c r="P139" s="299">
        <v>18</v>
      </c>
      <c r="Q139" s="289">
        <v>0</v>
      </c>
    </row>
    <row r="140" spans="2:17" x14ac:dyDescent="0.25">
      <c r="B140" s="285" t="s">
        <v>25</v>
      </c>
      <c r="C140" s="401"/>
      <c r="D140" s="299">
        <v>0</v>
      </c>
      <c r="E140" s="299">
        <v>0</v>
      </c>
      <c r="F140" s="310">
        <v>27</v>
      </c>
      <c r="G140" s="310">
        <v>456566</v>
      </c>
      <c r="H140" s="310">
        <v>0</v>
      </c>
      <c r="I140" s="310">
        <v>48</v>
      </c>
      <c r="J140" s="310">
        <v>21</v>
      </c>
      <c r="K140" s="310">
        <v>7</v>
      </c>
      <c r="L140" s="299">
        <v>7</v>
      </c>
      <c r="M140" s="327">
        <v>1</v>
      </c>
      <c r="N140" s="303">
        <v>1</v>
      </c>
      <c r="O140" s="303">
        <v>8</v>
      </c>
      <c r="P140" s="303">
        <v>6</v>
      </c>
      <c r="Q140" s="303">
        <v>0</v>
      </c>
    </row>
    <row r="141" spans="2:17" x14ac:dyDescent="0.25">
      <c r="B141" s="327" t="s">
        <v>161</v>
      </c>
      <c r="C141" s="401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36"/>
      <c r="D142" s="329">
        <v>0</v>
      </c>
      <c r="E142" s="329">
        <v>0</v>
      </c>
      <c r="F142" s="329">
        <v>114</v>
      </c>
      <c r="G142" s="295">
        <v>0</v>
      </c>
      <c r="H142" s="295">
        <v>124638</v>
      </c>
      <c r="I142" s="295">
        <v>0</v>
      </c>
      <c r="J142" s="295">
        <v>47</v>
      </c>
      <c r="K142" s="295">
        <v>32</v>
      </c>
      <c r="L142" s="295">
        <v>36</v>
      </c>
      <c r="M142" s="295">
        <v>0</v>
      </c>
      <c r="N142" s="295">
        <v>0</v>
      </c>
      <c r="O142" s="295">
        <v>36</v>
      </c>
      <c r="P142" s="295">
        <v>0</v>
      </c>
      <c r="Q142" s="295">
        <v>0</v>
      </c>
    </row>
    <row r="143" spans="2:17" x14ac:dyDescent="0.25">
      <c r="B143" s="402"/>
      <c r="C143" s="403"/>
      <c r="D143" s="288">
        <f>D138+D139+D140+D141+D142</f>
        <v>0</v>
      </c>
      <c r="E143" s="288">
        <f t="shared" ref="E143" si="32">E138+E139+E140+E141+E142</f>
        <v>0</v>
      </c>
      <c r="F143" s="288">
        <f>SUM(F138:F142)</f>
        <v>290</v>
      </c>
      <c r="G143" s="288">
        <f>SUM(G138:G142)</f>
        <v>3183502</v>
      </c>
      <c r="H143" s="288">
        <f t="shared" ref="H143" si="33">H138+H139+H140+H141+H142</f>
        <v>353077</v>
      </c>
      <c r="I143" s="288">
        <f>SUM(I138:I142)</f>
        <v>168</v>
      </c>
      <c r="J143" s="288">
        <f>J138+J139+J140+J141+J142</f>
        <v>162</v>
      </c>
      <c r="K143" s="288">
        <f>K138+K139+K140+K141+K142</f>
        <v>103</v>
      </c>
      <c r="L143" s="288">
        <f>SUM(L138:L142)</f>
        <v>96</v>
      </c>
      <c r="M143" s="288">
        <f>M138+M139+M140+M141+M142</f>
        <v>43</v>
      </c>
      <c r="N143" s="288">
        <f>N138+N139+N140+N141+N142</f>
        <v>38</v>
      </c>
      <c r="O143" s="288">
        <f>O138+O139+O140+O141+O142</f>
        <v>134</v>
      </c>
      <c r="P143" s="288">
        <f t="shared" ref="P143:Q143" si="34">P138+P139+P140+P141+P142</f>
        <v>114</v>
      </c>
      <c r="Q143" s="288">
        <f t="shared" si="34"/>
        <v>14</v>
      </c>
    </row>
    <row r="146" spans="2:17" ht="18.75" x14ac:dyDescent="0.3">
      <c r="B146" s="451" t="s">
        <v>455</v>
      </c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</row>
    <row r="148" spans="2:17" x14ac:dyDescent="0.25">
      <c r="B148" s="406" t="s">
        <v>5</v>
      </c>
      <c r="C148" s="406" t="s">
        <v>12</v>
      </c>
      <c r="D148" s="406" t="s">
        <v>6</v>
      </c>
      <c r="E148" s="406" t="s">
        <v>17</v>
      </c>
      <c r="F148" s="406" t="s">
        <v>15</v>
      </c>
      <c r="G148" s="406" t="s">
        <v>100</v>
      </c>
      <c r="H148" s="406" t="s">
        <v>14</v>
      </c>
      <c r="I148" s="406" t="s">
        <v>13</v>
      </c>
      <c r="J148" s="406" t="s">
        <v>8</v>
      </c>
      <c r="K148" s="398" t="s">
        <v>113</v>
      </c>
      <c r="L148" s="409"/>
      <c r="M148" s="409"/>
      <c r="N148" s="409"/>
      <c r="O148" s="399"/>
      <c r="P148" s="394" t="s">
        <v>16</v>
      </c>
      <c r="Q148" s="395"/>
    </row>
    <row r="149" spans="2:17" ht="30" x14ac:dyDescent="0.25">
      <c r="B149" s="407"/>
      <c r="C149" s="407"/>
      <c r="D149" s="407"/>
      <c r="E149" s="407"/>
      <c r="F149" s="407"/>
      <c r="G149" s="407"/>
      <c r="H149" s="407"/>
      <c r="I149" s="407"/>
      <c r="J149" s="407"/>
      <c r="K149" s="398" t="s">
        <v>1</v>
      </c>
      <c r="L149" s="399"/>
      <c r="M149" s="398" t="s">
        <v>2</v>
      </c>
      <c r="N149" s="399"/>
      <c r="O149" s="283" t="s">
        <v>10</v>
      </c>
      <c r="P149" s="396"/>
      <c r="Q149" s="397"/>
    </row>
    <row r="150" spans="2:17" x14ac:dyDescent="0.25">
      <c r="B150" s="408"/>
      <c r="C150" s="408"/>
      <c r="D150" s="408"/>
      <c r="E150" s="408"/>
      <c r="F150" s="408"/>
      <c r="G150" s="408"/>
      <c r="H150" s="408"/>
      <c r="I150" s="408"/>
      <c r="J150" s="408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27" t="s">
        <v>0</v>
      </c>
      <c r="C151" s="400">
        <v>43020</v>
      </c>
      <c r="D151" s="327">
        <v>0</v>
      </c>
      <c r="E151" s="327">
        <v>0</v>
      </c>
      <c r="F151" s="307">
        <v>195</v>
      </c>
      <c r="G151" s="308">
        <v>2081658</v>
      </c>
      <c r="H151" s="308">
        <v>150351</v>
      </c>
      <c r="I151" s="307">
        <v>100</v>
      </c>
      <c r="J151" s="307">
        <v>64</v>
      </c>
      <c r="K151" s="307">
        <v>55</v>
      </c>
      <c r="L151" s="307">
        <v>42</v>
      </c>
      <c r="M151" s="307">
        <v>40</v>
      </c>
      <c r="N151" s="307">
        <v>39</v>
      </c>
      <c r="O151" s="307">
        <v>81</v>
      </c>
      <c r="P151" s="328">
        <v>87</v>
      </c>
      <c r="Q151" s="328">
        <v>14</v>
      </c>
    </row>
    <row r="152" spans="2:17" x14ac:dyDescent="0.25">
      <c r="B152" s="285" t="s">
        <v>24</v>
      </c>
      <c r="C152" s="401"/>
      <c r="D152" s="299">
        <v>12</v>
      </c>
      <c r="E152" s="299">
        <v>0</v>
      </c>
      <c r="F152" s="310">
        <v>60</v>
      </c>
      <c r="G152" s="311">
        <v>605250</v>
      </c>
      <c r="H152" s="311">
        <v>118560</v>
      </c>
      <c r="I152" s="310">
        <v>49</v>
      </c>
      <c r="J152" s="310">
        <v>78</v>
      </c>
      <c r="K152" s="310">
        <v>15</v>
      </c>
      <c r="L152" s="310">
        <v>19</v>
      </c>
      <c r="M152" s="310">
        <v>4</v>
      </c>
      <c r="N152" s="310">
        <v>5</v>
      </c>
      <c r="O152" s="307">
        <v>24</v>
      </c>
      <c r="P152" s="299">
        <v>18</v>
      </c>
      <c r="Q152" s="289">
        <v>0</v>
      </c>
    </row>
    <row r="153" spans="2:17" x14ac:dyDescent="0.25">
      <c r="B153" s="285" t="s">
        <v>25</v>
      </c>
      <c r="C153" s="401"/>
      <c r="D153" s="299">
        <v>0</v>
      </c>
      <c r="E153" s="299">
        <v>0</v>
      </c>
      <c r="F153" s="310">
        <v>155</v>
      </c>
      <c r="G153" s="310">
        <v>338467</v>
      </c>
      <c r="H153" s="310">
        <v>0</v>
      </c>
      <c r="I153" s="310">
        <v>56</v>
      </c>
      <c r="J153" s="310">
        <v>19</v>
      </c>
      <c r="K153" s="310">
        <v>10</v>
      </c>
      <c r="L153" s="299">
        <v>10</v>
      </c>
      <c r="M153" s="327">
        <v>1</v>
      </c>
      <c r="N153" s="303">
        <v>1</v>
      </c>
      <c r="O153" s="303">
        <v>11</v>
      </c>
      <c r="P153" s="303">
        <v>6</v>
      </c>
      <c r="Q153" s="303">
        <v>0</v>
      </c>
    </row>
    <row r="154" spans="2:17" x14ac:dyDescent="0.25">
      <c r="B154" s="327" t="s">
        <v>161</v>
      </c>
      <c r="C154" s="401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36"/>
      <c r="D155" s="329">
        <v>0</v>
      </c>
      <c r="E155" s="329">
        <v>0</v>
      </c>
      <c r="F155" s="329">
        <v>105</v>
      </c>
      <c r="G155" s="295">
        <v>0</v>
      </c>
      <c r="H155" s="295">
        <v>103417</v>
      </c>
      <c r="I155" s="295">
        <v>0</v>
      </c>
      <c r="J155" s="295">
        <v>48</v>
      </c>
      <c r="K155" s="295">
        <v>36</v>
      </c>
      <c r="L155" s="295">
        <v>31</v>
      </c>
      <c r="M155" s="295">
        <v>0</v>
      </c>
      <c r="N155" s="295">
        <v>0</v>
      </c>
      <c r="O155" s="295">
        <v>31</v>
      </c>
      <c r="P155" s="295">
        <v>0</v>
      </c>
      <c r="Q155" s="295">
        <v>0</v>
      </c>
    </row>
    <row r="156" spans="2:17" x14ac:dyDescent="0.25">
      <c r="B156" s="402"/>
      <c r="C156" s="403"/>
      <c r="D156" s="288">
        <f>D151+D152+D153+D154+D155</f>
        <v>12</v>
      </c>
      <c r="E156" s="288">
        <f t="shared" ref="E156" si="35">E151+E152+E153+E154+E155</f>
        <v>0</v>
      </c>
      <c r="F156" s="288">
        <f>SUM(F151:F155)</f>
        <v>515</v>
      </c>
      <c r="G156" s="288">
        <f>SUM(G151:G155)</f>
        <v>3025375</v>
      </c>
      <c r="H156" s="288">
        <f t="shared" ref="H156" si="36">H151+H152+H153+H154+H155</f>
        <v>372328</v>
      </c>
      <c r="I156" s="288">
        <f>SUM(I151:I155)</f>
        <v>205</v>
      </c>
      <c r="J156" s="288">
        <f>J151+J152+J153+J154+J155</f>
        <v>209</v>
      </c>
      <c r="K156" s="288">
        <f>K151+K152+K153+K154+K155</f>
        <v>116</v>
      </c>
      <c r="L156" s="288">
        <f>SUM(L151:L155)</f>
        <v>102</v>
      </c>
      <c r="M156" s="288">
        <f>M151+M152+M153+M154+M155</f>
        <v>45</v>
      </c>
      <c r="N156" s="288">
        <f>N151+N152+N153+N154+N155</f>
        <v>45</v>
      </c>
      <c r="O156" s="288">
        <f>O151+O152+O153+O154+O155</f>
        <v>147</v>
      </c>
      <c r="P156" s="288">
        <f t="shared" ref="P156:Q156" si="37">P151+P152+P153+P154+P155</f>
        <v>111</v>
      </c>
      <c r="Q156" s="288">
        <f t="shared" si="37"/>
        <v>14</v>
      </c>
    </row>
    <row r="159" spans="2:17" ht="18.75" x14ac:dyDescent="0.3">
      <c r="B159" s="451" t="s">
        <v>456</v>
      </c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</row>
    <row r="161" spans="2:17" x14ac:dyDescent="0.25">
      <c r="B161" s="406" t="s">
        <v>5</v>
      </c>
      <c r="C161" s="406" t="s">
        <v>12</v>
      </c>
      <c r="D161" s="406" t="s">
        <v>6</v>
      </c>
      <c r="E161" s="406" t="s">
        <v>17</v>
      </c>
      <c r="F161" s="406" t="s">
        <v>15</v>
      </c>
      <c r="G161" s="406" t="s">
        <v>100</v>
      </c>
      <c r="H161" s="406" t="s">
        <v>14</v>
      </c>
      <c r="I161" s="406" t="s">
        <v>13</v>
      </c>
      <c r="J161" s="406" t="s">
        <v>8</v>
      </c>
      <c r="K161" s="398" t="s">
        <v>113</v>
      </c>
      <c r="L161" s="409"/>
      <c r="M161" s="409"/>
      <c r="N161" s="409"/>
      <c r="O161" s="399"/>
      <c r="P161" s="394" t="s">
        <v>16</v>
      </c>
      <c r="Q161" s="395"/>
    </row>
    <row r="162" spans="2:17" ht="30" x14ac:dyDescent="0.25">
      <c r="B162" s="407"/>
      <c r="C162" s="407"/>
      <c r="D162" s="407"/>
      <c r="E162" s="407"/>
      <c r="F162" s="407"/>
      <c r="G162" s="407"/>
      <c r="H162" s="407"/>
      <c r="I162" s="407"/>
      <c r="J162" s="407"/>
      <c r="K162" s="398" t="s">
        <v>1</v>
      </c>
      <c r="L162" s="399"/>
      <c r="M162" s="398" t="s">
        <v>2</v>
      </c>
      <c r="N162" s="399"/>
      <c r="O162" s="283" t="s">
        <v>10</v>
      </c>
      <c r="P162" s="396"/>
      <c r="Q162" s="397"/>
    </row>
    <row r="163" spans="2:17" x14ac:dyDescent="0.25">
      <c r="B163" s="408"/>
      <c r="C163" s="408"/>
      <c r="D163" s="408"/>
      <c r="E163" s="408"/>
      <c r="F163" s="408"/>
      <c r="G163" s="408"/>
      <c r="H163" s="408"/>
      <c r="I163" s="408"/>
      <c r="J163" s="408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27" t="s">
        <v>0</v>
      </c>
      <c r="C164" s="400">
        <v>43021</v>
      </c>
      <c r="D164" s="327">
        <v>0</v>
      </c>
      <c r="E164" s="327">
        <v>0</v>
      </c>
      <c r="F164" s="307">
        <v>111</v>
      </c>
      <c r="G164" s="308">
        <v>1202968</v>
      </c>
      <c r="H164" s="308">
        <v>174882</v>
      </c>
      <c r="I164" s="307">
        <v>154</v>
      </c>
      <c r="J164" s="307">
        <v>68</v>
      </c>
      <c r="K164" s="307">
        <v>53</v>
      </c>
      <c r="L164" s="307">
        <v>50</v>
      </c>
      <c r="M164" s="307">
        <v>21</v>
      </c>
      <c r="N164" s="307">
        <v>20</v>
      </c>
      <c r="O164" s="307">
        <v>70</v>
      </c>
      <c r="P164" s="328">
        <v>89</v>
      </c>
      <c r="Q164" s="328">
        <v>10</v>
      </c>
    </row>
    <row r="165" spans="2:17" x14ac:dyDescent="0.25">
      <c r="B165" s="285" t="s">
        <v>24</v>
      </c>
      <c r="C165" s="401"/>
      <c r="D165" s="299">
        <v>1.7</v>
      </c>
      <c r="E165" s="299">
        <v>0</v>
      </c>
      <c r="F165" s="310">
        <v>66</v>
      </c>
      <c r="G165" s="311">
        <v>556650</v>
      </c>
      <c r="H165" s="311">
        <v>21870</v>
      </c>
      <c r="I165" s="310">
        <v>50</v>
      </c>
      <c r="J165" s="310">
        <v>66</v>
      </c>
      <c r="K165" s="310">
        <v>17</v>
      </c>
      <c r="L165" s="310">
        <v>17</v>
      </c>
      <c r="M165" s="310">
        <v>4</v>
      </c>
      <c r="N165" s="310">
        <v>3</v>
      </c>
      <c r="O165" s="307">
        <v>20</v>
      </c>
      <c r="P165" s="299">
        <v>18</v>
      </c>
      <c r="Q165" s="289">
        <v>0</v>
      </c>
    </row>
    <row r="166" spans="2:17" x14ac:dyDescent="0.25">
      <c r="B166" s="285" t="s">
        <v>25</v>
      </c>
      <c r="C166" s="401"/>
      <c r="D166" s="299">
        <v>0</v>
      </c>
      <c r="E166" s="299">
        <v>0</v>
      </c>
      <c r="F166" s="310">
        <v>122</v>
      </c>
      <c r="G166" s="310">
        <v>435237</v>
      </c>
      <c r="H166" s="310">
        <v>0</v>
      </c>
      <c r="I166" s="310">
        <v>48</v>
      </c>
      <c r="J166" s="310">
        <v>18</v>
      </c>
      <c r="K166" s="310">
        <v>10</v>
      </c>
      <c r="L166" s="299">
        <v>10</v>
      </c>
      <c r="M166" s="327">
        <v>1</v>
      </c>
      <c r="N166" s="303">
        <v>1</v>
      </c>
      <c r="O166" s="303">
        <v>11</v>
      </c>
      <c r="P166" s="303">
        <v>6</v>
      </c>
      <c r="Q166" s="303">
        <v>0</v>
      </c>
    </row>
    <row r="167" spans="2:17" x14ac:dyDescent="0.25">
      <c r="B167" s="327" t="s">
        <v>161</v>
      </c>
      <c r="C167" s="401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36"/>
      <c r="D168" s="329">
        <v>0</v>
      </c>
      <c r="E168" s="329">
        <v>0</v>
      </c>
      <c r="F168" s="329">
        <v>105</v>
      </c>
      <c r="G168" s="295">
        <v>0</v>
      </c>
      <c r="H168" s="295">
        <v>64978</v>
      </c>
      <c r="I168" s="295">
        <v>0</v>
      </c>
      <c r="J168" s="295">
        <v>23</v>
      </c>
      <c r="K168" s="295">
        <v>31</v>
      </c>
      <c r="L168" s="295">
        <v>32</v>
      </c>
      <c r="M168" s="295">
        <v>0</v>
      </c>
      <c r="N168" s="295">
        <v>0</v>
      </c>
      <c r="O168" s="295">
        <v>32</v>
      </c>
      <c r="P168" s="295">
        <v>0</v>
      </c>
      <c r="Q168" s="295">
        <v>0</v>
      </c>
    </row>
    <row r="169" spans="2:17" x14ac:dyDescent="0.25">
      <c r="B169" s="402"/>
      <c r="C169" s="403"/>
      <c r="D169" s="288">
        <f>D164+D165+D166+D167+D168</f>
        <v>1.7</v>
      </c>
      <c r="E169" s="288">
        <f t="shared" ref="E169" si="38">E164+E165+E166+E167+E168</f>
        <v>0</v>
      </c>
      <c r="F169" s="288">
        <f>SUM(F164:F168)</f>
        <v>404</v>
      </c>
      <c r="G169" s="288">
        <f>SUM(G164:G168)</f>
        <v>2194855</v>
      </c>
      <c r="H169" s="288">
        <f t="shared" ref="H169" si="39">H164+H165+H166+H167+H168</f>
        <v>261730</v>
      </c>
      <c r="I169" s="288">
        <f>SUM(I164:I168)</f>
        <v>252</v>
      </c>
      <c r="J169" s="288">
        <f>J164+J165+J166+J167+J168</f>
        <v>175</v>
      </c>
      <c r="K169" s="288">
        <f>K164+K165+K166+K167+K168</f>
        <v>111</v>
      </c>
      <c r="L169" s="288">
        <f>SUM(L164:L168)</f>
        <v>109</v>
      </c>
      <c r="M169" s="288">
        <f>M164+M165+M166+M167+M168</f>
        <v>26</v>
      </c>
      <c r="N169" s="288">
        <f>N164+N165+N166+N167+N168</f>
        <v>24</v>
      </c>
      <c r="O169" s="288">
        <f>O164+O165+O166+O167+O168</f>
        <v>133</v>
      </c>
      <c r="P169" s="288">
        <f t="shared" ref="P169:Q169" si="40">P164+P165+P166+P167+P168</f>
        <v>113</v>
      </c>
      <c r="Q169" s="288">
        <f t="shared" si="40"/>
        <v>10</v>
      </c>
    </row>
    <row r="172" spans="2:17" ht="18.75" x14ac:dyDescent="0.3">
      <c r="B172" s="451" t="s">
        <v>457</v>
      </c>
      <c r="C172" s="451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336"/>
      <c r="O172" s="336"/>
      <c r="P172" s="336"/>
      <c r="Q172" s="336"/>
    </row>
    <row r="173" spans="2:17" x14ac:dyDescent="0.25">
      <c r="B173" s="336"/>
      <c r="C173" s="336"/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</row>
    <row r="174" spans="2:17" x14ac:dyDescent="0.25">
      <c r="B174" s="406" t="s">
        <v>5</v>
      </c>
      <c r="C174" s="406" t="s">
        <v>12</v>
      </c>
      <c r="D174" s="406" t="s">
        <v>6</v>
      </c>
      <c r="E174" s="406" t="s">
        <v>17</v>
      </c>
      <c r="F174" s="406" t="s">
        <v>15</v>
      </c>
      <c r="G174" s="406" t="s">
        <v>100</v>
      </c>
      <c r="H174" s="406" t="s">
        <v>14</v>
      </c>
      <c r="I174" s="406" t="s">
        <v>13</v>
      </c>
      <c r="J174" s="406" t="s">
        <v>8</v>
      </c>
      <c r="K174" s="398" t="s">
        <v>113</v>
      </c>
      <c r="L174" s="409"/>
      <c r="M174" s="409"/>
      <c r="N174" s="409"/>
      <c r="O174" s="399"/>
      <c r="P174" s="394" t="s">
        <v>16</v>
      </c>
      <c r="Q174" s="395"/>
    </row>
    <row r="175" spans="2:17" ht="30" x14ac:dyDescent="0.25">
      <c r="B175" s="407"/>
      <c r="C175" s="407"/>
      <c r="D175" s="407"/>
      <c r="E175" s="407"/>
      <c r="F175" s="407"/>
      <c r="G175" s="407"/>
      <c r="H175" s="407"/>
      <c r="I175" s="407"/>
      <c r="J175" s="407"/>
      <c r="K175" s="398" t="s">
        <v>1</v>
      </c>
      <c r="L175" s="399"/>
      <c r="M175" s="398" t="s">
        <v>2</v>
      </c>
      <c r="N175" s="399"/>
      <c r="O175" s="283" t="s">
        <v>10</v>
      </c>
      <c r="P175" s="396"/>
      <c r="Q175" s="397"/>
    </row>
    <row r="176" spans="2:17" x14ac:dyDescent="0.25">
      <c r="B176" s="408"/>
      <c r="C176" s="408"/>
      <c r="D176" s="408"/>
      <c r="E176" s="408"/>
      <c r="F176" s="408"/>
      <c r="G176" s="408"/>
      <c r="H176" s="408"/>
      <c r="I176" s="408"/>
      <c r="J176" s="408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38" t="s">
        <v>0</v>
      </c>
      <c r="C177" s="400">
        <v>43022</v>
      </c>
      <c r="D177" s="338">
        <v>0</v>
      </c>
      <c r="E177" s="338">
        <v>0</v>
      </c>
      <c r="F177" s="307">
        <v>73</v>
      </c>
      <c r="G177" s="308">
        <v>1722104</v>
      </c>
      <c r="H177" s="308">
        <v>97460</v>
      </c>
      <c r="I177" s="307">
        <v>113</v>
      </c>
      <c r="J177" s="307">
        <v>53</v>
      </c>
      <c r="K177" s="307">
        <v>23</v>
      </c>
      <c r="L177" s="307">
        <v>22</v>
      </c>
      <c r="M177" s="307">
        <v>19</v>
      </c>
      <c r="N177" s="307">
        <v>18</v>
      </c>
      <c r="O177" s="307">
        <v>40</v>
      </c>
      <c r="P177" s="328">
        <v>100</v>
      </c>
      <c r="Q177" s="328">
        <v>7</v>
      </c>
    </row>
    <row r="178" spans="2:17" x14ac:dyDescent="0.25">
      <c r="B178" s="337" t="s">
        <v>24</v>
      </c>
      <c r="C178" s="401"/>
      <c r="D178" s="299">
        <v>3.25</v>
      </c>
      <c r="E178" s="299">
        <v>0</v>
      </c>
      <c r="F178" s="310">
        <v>18</v>
      </c>
      <c r="G178" s="311">
        <v>143110</v>
      </c>
      <c r="H178" s="311">
        <v>3650</v>
      </c>
      <c r="I178" s="310">
        <v>75</v>
      </c>
      <c r="J178" s="310">
        <v>19</v>
      </c>
      <c r="K178" s="310">
        <v>3</v>
      </c>
      <c r="L178" s="310">
        <v>3</v>
      </c>
      <c r="M178" s="310">
        <v>3</v>
      </c>
      <c r="N178" s="310">
        <v>2</v>
      </c>
      <c r="O178" s="307">
        <v>5</v>
      </c>
      <c r="P178" s="299">
        <v>2</v>
      </c>
      <c r="Q178" s="289">
        <v>0</v>
      </c>
    </row>
    <row r="179" spans="2:17" x14ac:dyDescent="0.25">
      <c r="B179" s="337" t="s">
        <v>25</v>
      </c>
      <c r="C179" s="401"/>
      <c r="D179" s="299">
        <v>0</v>
      </c>
      <c r="E179" s="299">
        <v>0</v>
      </c>
      <c r="F179" s="310">
        <v>0</v>
      </c>
      <c r="G179" s="310">
        <v>314181</v>
      </c>
      <c r="H179" s="310">
        <v>0</v>
      </c>
      <c r="I179" s="310">
        <v>0</v>
      </c>
      <c r="J179" s="310">
        <v>0</v>
      </c>
      <c r="K179" s="310">
        <v>1</v>
      </c>
      <c r="L179" s="299">
        <v>1</v>
      </c>
      <c r="M179" s="338">
        <v>1</v>
      </c>
      <c r="N179" s="303">
        <v>1</v>
      </c>
      <c r="O179" s="303">
        <v>2</v>
      </c>
      <c r="P179" s="303">
        <v>0</v>
      </c>
      <c r="Q179" s="303">
        <v>0</v>
      </c>
    </row>
    <row r="180" spans="2:17" x14ac:dyDescent="0.25">
      <c r="B180" s="338" t="s">
        <v>161</v>
      </c>
      <c r="C180" s="401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337" t="s">
        <v>85</v>
      </c>
      <c r="C181" s="436"/>
      <c r="D181" s="339">
        <v>0</v>
      </c>
      <c r="E181" s="339">
        <v>0</v>
      </c>
      <c r="F181" s="339">
        <v>0</v>
      </c>
      <c r="G181" s="295">
        <v>0</v>
      </c>
      <c r="H181" s="295">
        <v>0</v>
      </c>
      <c r="I181" s="295">
        <v>0</v>
      </c>
      <c r="J181" s="295">
        <v>0</v>
      </c>
      <c r="K181" s="295">
        <v>0</v>
      </c>
      <c r="L181" s="295">
        <v>0</v>
      </c>
      <c r="M181" s="295">
        <v>0</v>
      </c>
      <c r="N181" s="295">
        <v>0</v>
      </c>
      <c r="O181" s="295">
        <v>0</v>
      </c>
      <c r="P181" s="295">
        <v>0</v>
      </c>
      <c r="Q181" s="295">
        <v>0</v>
      </c>
    </row>
    <row r="182" spans="2:17" x14ac:dyDescent="0.25">
      <c r="B182" s="402"/>
      <c r="C182" s="403"/>
      <c r="D182" s="288">
        <f>D177+D178+D179+D180+D181</f>
        <v>3.25</v>
      </c>
      <c r="E182" s="288">
        <f t="shared" ref="E182" si="41">E177+E178+E179+E180+E181</f>
        <v>0</v>
      </c>
      <c r="F182" s="288">
        <f>SUM(F177:F181)</f>
        <v>91</v>
      </c>
      <c r="G182" s="288">
        <f>SUM(G177:G181)</f>
        <v>2179395</v>
      </c>
      <c r="H182" s="288">
        <f t="shared" ref="H182" si="42">H177+H178+H179+H180+H181</f>
        <v>101110</v>
      </c>
      <c r="I182" s="288">
        <f>SUM(I177:I181)</f>
        <v>188</v>
      </c>
      <c r="J182" s="288">
        <f>J177+J178+J179+J180+J181</f>
        <v>72</v>
      </c>
      <c r="K182" s="288">
        <f>K177+K178+K179+K180+K181</f>
        <v>27</v>
      </c>
      <c r="L182" s="288">
        <f>SUM(L177:L181)</f>
        <v>26</v>
      </c>
      <c r="M182" s="288">
        <f>M177+M178+M179+M180+M181</f>
        <v>23</v>
      </c>
      <c r="N182" s="288">
        <f>N177+N178+N179+N180+N181</f>
        <v>21</v>
      </c>
      <c r="O182" s="288">
        <f>O177+O178+O179+O180+O181</f>
        <v>47</v>
      </c>
      <c r="P182" s="288">
        <f t="shared" ref="P182:Q182" si="43">P177+P178+P179+P180+P181</f>
        <v>102</v>
      </c>
      <c r="Q182" s="288">
        <f t="shared" si="43"/>
        <v>7</v>
      </c>
    </row>
    <row r="185" spans="2:17" ht="18.75" x14ac:dyDescent="0.3">
      <c r="B185" s="451" t="s">
        <v>458</v>
      </c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336"/>
      <c r="O185" s="336"/>
      <c r="P185" s="336"/>
      <c r="Q185" s="336"/>
    </row>
    <row r="186" spans="2:17" x14ac:dyDescent="0.25">
      <c r="B186" s="336"/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</row>
    <row r="187" spans="2:17" x14ac:dyDescent="0.25">
      <c r="B187" s="406" t="s">
        <v>5</v>
      </c>
      <c r="C187" s="406" t="s">
        <v>12</v>
      </c>
      <c r="D187" s="406" t="s">
        <v>6</v>
      </c>
      <c r="E187" s="406" t="s">
        <v>17</v>
      </c>
      <c r="F187" s="406" t="s">
        <v>15</v>
      </c>
      <c r="G187" s="406" t="s">
        <v>100</v>
      </c>
      <c r="H187" s="406" t="s">
        <v>14</v>
      </c>
      <c r="I187" s="406" t="s">
        <v>13</v>
      </c>
      <c r="J187" s="406" t="s">
        <v>8</v>
      </c>
      <c r="K187" s="398" t="s">
        <v>113</v>
      </c>
      <c r="L187" s="409"/>
      <c r="M187" s="409"/>
      <c r="N187" s="409"/>
      <c r="O187" s="399"/>
      <c r="P187" s="394" t="s">
        <v>16</v>
      </c>
      <c r="Q187" s="395"/>
    </row>
    <row r="188" spans="2:17" ht="30" x14ac:dyDescent="0.25">
      <c r="B188" s="407"/>
      <c r="C188" s="407"/>
      <c r="D188" s="407"/>
      <c r="E188" s="407"/>
      <c r="F188" s="407"/>
      <c r="G188" s="407"/>
      <c r="H188" s="407"/>
      <c r="I188" s="407"/>
      <c r="J188" s="407"/>
      <c r="K188" s="398" t="s">
        <v>1</v>
      </c>
      <c r="L188" s="399"/>
      <c r="M188" s="398" t="s">
        <v>2</v>
      </c>
      <c r="N188" s="399"/>
      <c r="O188" s="283" t="s">
        <v>10</v>
      </c>
      <c r="P188" s="396"/>
      <c r="Q188" s="397"/>
    </row>
    <row r="189" spans="2:17" x14ac:dyDescent="0.25">
      <c r="B189" s="408"/>
      <c r="C189" s="408"/>
      <c r="D189" s="408"/>
      <c r="E189" s="408"/>
      <c r="F189" s="408"/>
      <c r="G189" s="408"/>
      <c r="H189" s="408"/>
      <c r="I189" s="408"/>
      <c r="J189" s="408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38" t="s">
        <v>0</v>
      </c>
      <c r="C190" s="400">
        <v>43023</v>
      </c>
      <c r="D190" s="338">
        <v>0</v>
      </c>
      <c r="E190" s="338">
        <v>0</v>
      </c>
      <c r="F190" s="307">
        <v>122</v>
      </c>
      <c r="G190" s="308">
        <v>2560696</v>
      </c>
      <c r="H190" s="308">
        <v>104977</v>
      </c>
      <c r="I190" s="307">
        <v>104</v>
      </c>
      <c r="J190" s="307">
        <v>48</v>
      </c>
      <c r="K190" s="307">
        <v>10</v>
      </c>
      <c r="L190" s="307">
        <v>12</v>
      </c>
      <c r="M190" s="307">
        <v>38</v>
      </c>
      <c r="N190" s="307">
        <v>37</v>
      </c>
      <c r="O190" s="307">
        <v>49</v>
      </c>
      <c r="P190" s="328">
        <v>40</v>
      </c>
      <c r="Q190" s="328">
        <v>9</v>
      </c>
    </row>
    <row r="191" spans="2:17" x14ac:dyDescent="0.25">
      <c r="B191" s="337" t="s">
        <v>24</v>
      </c>
      <c r="C191" s="401"/>
      <c r="D191" s="299">
        <v>0</v>
      </c>
      <c r="E191" s="299">
        <v>0</v>
      </c>
      <c r="F191" s="310">
        <v>18</v>
      </c>
      <c r="G191" s="311">
        <v>388290</v>
      </c>
      <c r="H191" s="311">
        <v>11500</v>
      </c>
      <c r="I191" s="310">
        <v>60</v>
      </c>
      <c r="J191" s="310">
        <v>34</v>
      </c>
      <c r="K191" s="310">
        <v>3</v>
      </c>
      <c r="L191" s="310">
        <v>3</v>
      </c>
      <c r="M191" s="310">
        <v>3</v>
      </c>
      <c r="N191" s="310">
        <v>3</v>
      </c>
      <c r="O191" s="307">
        <v>6</v>
      </c>
      <c r="P191" s="299">
        <v>2</v>
      </c>
      <c r="Q191" s="289">
        <v>0</v>
      </c>
    </row>
    <row r="192" spans="2:17" x14ac:dyDescent="0.25">
      <c r="B192" s="337" t="s">
        <v>25</v>
      </c>
      <c r="C192" s="401"/>
      <c r="D192" s="299">
        <v>0</v>
      </c>
      <c r="E192" s="299">
        <v>0</v>
      </c>
      <c r="F192" s="310">
        <v>0</v>
      </c>
      <c r="G192" s="310">
        <v>441174</v>
      </c>
      <c r="H192" s="310">
        <v>0</v>
      </c>
      <c r="I192" s="310">
        <v>0</v>
      </c>
      <c r="J192" s="310">
        <v>0</v>
      </c>
      <c r="K192" s="310">
        <v>1</v>
      </c>
      <c r="L192" s="299">
        <v>1</v>
      </c>
      <c r="M192" s="338">
        <v>1</v>
      </c>
      <c r="N192" s="303">
        <v>1</v>
      </c>
      <c r="O192" s="303">
        <v>2</v>
      </c>
      <c r="P192" s="303">
        <v>6</v>
      </c>
      <c r="Q192" s="303">
        <v>0</v>
      </c>
    </row>
    <row r="193" spans="2:17" x14ac:dyDescent="0.25">
      <c r="B193" s="338" t="s">
        <v>161</v>
      </c>
      <c r="C193" s="401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337" t="s">
        <v>85</v>
      </c>
      <c r="C194" s="436"/>
      <c r="D194" s="339">
        <v>0</v>
      </c>
      <c r="E194" s="339">
        <v>0</v>
      </c>
      <c r="F194" s="339">
        <v>0</v>
      </c>
      <c r="G194" s="295">
        <v>0</v>
      </c>
      <c r="H194" s="295">
        <v>0</v>
      </c>
      <c r="I194" s="295">
        <v>0</v>
      </c>
      <c r="J194" s="295">
        <v>0</v>
      </c>
      <c r="K194" s="295">
        <v>0</v>
      </c>
      <c r="L194" s="295">
        <v>0</v>
      </c>
      <c r="M194" s="295">
        <v>0</v>
      </c>
      <c r="N194" s="295">
        <v>0</v>
      </c>
      <c r="O194" s="295">
        <v>0</v>
      </c>
      <c r="P194" s="295">
        <v>0</v>
      </c>
      <c r="Q194" s="295">
        <v>0</v>
      </c>
    </row>
    <row r="195" spans="2:17" x14ac:dyDescent="0.25">
      <c r="B195" s="402"/>
      <c r="C195" s="403"/>
      <c r="D195" s="288">
        <f>D190+D191+D192+D193+D194</f>
        <v>0</v>
      </c>
      <c r="E195" s="288">
        <f t="shared" ref="E195" si="44">E190+E191+E192+E193+E194</f>
        <v>0</v>
      </c>
      <c r="F195" s="288">
        <f>SUM(F190:F194)</f>
        <v>140</v>
      </c>
      <c r="G195" s="288">
        <f>SUM(G190:G194)</f>
        <v>3390160</v>
      </c>
      <c r="H195" s="288">
        <f t="shared" ref="H195" si="45">H190+H191+H192+H193+H194</f>
        <v>116477</v>
      </c>
      <c r="I195" s="288">
        <f>SUM(I190:I194)</f>
        <v>164</v>
      </c>
      <c r="J195" s="288">
        <f>J190+J191+J192+J193+J194</f>
        <v>82</v>
      </c>
      <c r="K195" s="288">
        <f>K190+K191+K192+K193+K194</f>
        <v>14</v>
      </c>
      <c r="L195" s="288">
        <f>SUM(L190:L194)</f>
        <v>16</v>
      </c>
      <c r="M195" s="288">
        <f>M190+M191+M192+M193+M194</f>
        <v>42</v>
      </c>
      <c r="N195" s="288">
        <f>N190+N191+N192+N193+N194</f>
        <v>41</v>
      </c>
      <c r="O195" s="288">
        <f>O190+O191+O192+O193+O194</f>
        <v>57</v>
      </c>
      <c r="P195" s="288">
        <f t="shared" ref="P195:Q195" si="46">P190+P191+P192+P193+P194</f>
        <v>48</v>
      </c>
      <c r="Q195" s="288">
        <f t="shared" si="46"/>
        <v>9</v>
      </c>
    </row>
    <row r="198" spans="2:17" ht="18.75" x14ac:dyDescent="0.3">
      <c r="B198" s="451" t="s">
        <v>459</v>
      </c>
      <c r="C198" s="451"/>
      <c r="D198" s="451"/>
      <c r="E198" s="451"/>
      <c r="F198" s="451"/>
      <c r="G198" s="451"/>
      <c r="H198" s="451"/>
      <c r="I198" s="451"/>
      <c r="J198" s="451"/>
      <c r="K198" s="451"/>
      <c r="L198" s="451"/>
      <c r="M198" s="451"/>
      <c r="N198" s="336"/>
      <c r="O198" s="336"/>
      <c r="P198" s="336"/>
      <c r="Q198" s="336"/>
    </row>
    <row r="199" spans="2:17" x14ac:dyDescent="0.25">
      <c r="B199" s="336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</row>
    <row r="200" spans="2:17" x14ac:dyDescent="0.25">
      <c r="B200" s="406" t="s">
        <v>5</v>
      </c>
      <c r="C200" s="406" t="s">
        <v>12</v>
      </c>
      <c r="D200" s="406" t="s">
        <v>6</v>
      </c>
      <c r="E200" s="406" t="s">
        <v>17</v>
      </c>
      <c r="F200" s="406" t="s">
        <v>15</v>
      </c>
      <c r="G200" s="406" t="s">
        <v>100</v>
      </c>
      <c r="H200" s="406" t="s">
        <v>14</v>
      </c>
      <c r="I200" s="406" t="s">
        <v>13</v>
      </c>
      <c r="J200" s="406" t="s">
        <v>8</v>
      </c>
      <c r="K200" s="398" t="s">
        <v>113</v>
      </c>
      <c r="L200" s="409"/>
      <c r="M200" s="409"/>
      <c r="N200" s="409"/>
      <c r="O200" s="399"/>
      <c r="P200" s="394" t="s">
        <v>16</v>
      </c>
      <c r="Q200" s="395"/>
    </row>
    <row r="201" spans="2:17" ht="30" x14ac:dyDescent="0.25">
      <c r="B201" s="407"/>
      <c r="C201" s="407"/>
      <c r="D201" s="407"/>
      <c r="E201" s="407"/>
      <c r="F201" s="407"/>
      <c r="G201" s="407"/>
      <c r="H201" s="407"/>
      <c r="I201" s="407"/>
      <c r="J201" s="407"/>
      <c r="K201" s="398" t="s">
        <v>1</v>
      </c>
      <c r="L201" s="399"/>
      <c r="M201" s="398" t="s">
        <v>2</v>
      </c>
      <c r="N201" s="399"/>
      <c r="O201" s="283" t="s">
        <v>10</v>
      </c>
      <c r="P201" s="396"/>
      <c r="Q201" s="397"/>
    </row>
    <row r="202" spans="2:17" x14ac:dyDescent="0.25">
      <c r="B202" s="408"/>
      <c r="C202" s="408"/>
      <c r="D202" s="408"/>
      <c r="E202" s="408"/>
      <c r="F202" s="408"/>
      <c r="G202" s="408"/>
      <c r="H202" s="408"/>
      <c r="I202" s="408"/>
      <c r="J202" s="408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38" t="s">
        <v>0</v>
      </c>
      <c r="C203" s="400">
        <v>43024</v>
      </c>
      <c r="D203" s="338">
        <v>0</v>
      </c>
      <c r="E203" s="338">
        <v>0</v>
      </c>
      <c r="F203" s="307">
        <v>187</v>
      </c>
      <c r="G203" s="308">
        <v>3419596</v>
      </c>
      <c r="H203" s="308">
        <v>240118</v>
      </c>
      <c r="I203" s="307">
        <v>93</v>
      </c>
      <c r="J203" s="307">
        <v>54</v>
      </c>
      <c r="K203" s="307">
        <v>41</v>
      </c>
      <c r="L203" s="307">
        <v>39</v>
      </c>
      <c r="M203" s="307">
        <v>45</v>
      </c>
      <c r="N203" s="307">
        <v>43</v>
      </c>
      <c r="O203" s="307">
        <v>82</v>
      </c>
      <c r="P203" s="328">
        <v>85</v>
      </c>
      <c r="Q203" s="328">
        <v>9</v>
      </c>
    </row>
    <row r="204" spans="2:17" x14ac:dyDescent="0.25">
      <c r="B204" s="337" t="s">
        <v>24</v>
      </c>
      <c r="C204" s="401"/>
      <c r="D204" s="299">
        <v>0</v>
      </c>
      <c r="E204" s="299">
        <v>0</v>
      </c>
      <c r="F204" s="310">
        <v>54</v>
      </c>
      <c r="G204" s="311">
        <v>128270</v>
      </c>
      <c r="H204" s="311">
        <v>28350</v>
      </c>
      <c r="I204" s="310">
        <v>75</v>
      </c>
      <c r="J204" s="310">
        <v>19</v>
      </c>
      <c r="K204" s="310">
        <v>17</v>
      </c>
      <c r="L204" s="310">
        <v>15</v>
      </c>
      <c r="M204" s="310">
        <v>3</v>
      </c>
      <c r="N204" s="310">
        <v>2</v>
      </c>
      <c r="O204" s="307">
        <v>17</v>
      </c>
      <c r="P204" s="299">
        <v>18</v>
      </c>
      <c r="Q204" s="289">
        <v>0</v>
      </c>
    </row>
    <row r="205" spans="2:17" x14ac:dyDescent="0.25">
      <c r="B205" s="337" t="s">
        <v>25</v>
      </c>
      <c r="C205" s="401"/>
      <c r="D205" s="299">
        <v>0</v>
      </c>
      <c r="E205" s="299">
        <v>0</v>
      </c>
      <c r="F205" s="310">
        <v>0</v>
      </c>
      <c r="G205" s="310">
        <v>331556</v>
      </c>
      <c r="H205" s="310">
        <v>0</v>
      </c>
      <c r="I205" s="310">
        <v>38</v>
      </c>
      <c r="J205" s="310">
        <v>14</v>
      </c>
      <c r="K205" s="310">
        <v>1</v>
      </c>
      <c r="L205" s="299">
        <v>9</v>
      </c>
      <c r="M205" s="338">
        <v>1</v>
      </c>
      <c r="N205" s="303">
        <v>1</v>
      </c>
      <c r="O205" s="303">
        <v>10</v>
      </c>
      <c r="P205" s="303">
        <v>6</v>
      </c>
      <c r="Q205" s="303">
        <v>0</v>
      </c>
    </row>
    <row r="206" spans="2:17" x14ac:dyDescent="0.25">
      <c r="B206" s="338" t="s">
        <v>161</v>
      </c>
      <c r="C206" s="401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337" t="s">
        <v>85</v>
      </c>
      <c r="C207" s="436"/>
      <c r="D207" s="339">
        <v>0</v>
      </c>
      <c r="E207" s="339">
        <v>0</v>
      </c>
      <c r="F207" s="339">
        <v>42</v>
      </c>
      <c r="G207" s="295">
        <v>0</v>
      </c>
      <c r="H207" s="295">
        <v>90580</v>
      </c>
      <c r="I207" s="295">
        <v>0</v>
      </c>
      <c r="J207" s="295">
        <v>30</v>
      </c>
      <c r="K207" s="295">
        <v>32</v>
      </c>
      <c r="L207" s="295">
        <v>29</v>
      </c>
      <c r="M207" s="295">
        <v>0</v>
      </c>
      <c r="N207" s="295">
        <v>0</v>
      </c>
      <c r="O207" s="295">
        <v>29</v>
      </c>
      <c r="P207" s="295">
        <v>0</v>
      </c>
      <c r="Q207" s="295">
        <v>0</v>
      </c>
    </row>
    <row r="208" spans="2:17" x14ac:dyDescent="0.25">
      <c r="B208" s="402"/>
      <c r="C208" s="403"/>
      <c r="D208" s="288">
        <f>D203+D204+D205+D206+D207</f>
        <v>0</v>
      </c>
      <c r="E208" s="288">
        <f t="shared" ref="E208" si="47">E203+E204+E205+E206+E207</f>
        <v>0</v>
      </c>
      <c r="F208" s="288">
        <f>SUM(F203:F207)</f>
        <v>283</v>
      </c>
      <c r="G208" s="288">
        <f>SUM(G203:G207)</f>
        <v>3879422</v>
      </c>
      <c r="H208" s="288">
        <f t="shared" ref="H208" si="48">H203+H204+H205+H206+H207</f>
        <v>359048</v>
      </c>
      <c r="I208" s="288">
        <f>SUM(I203:I207)</f>
        <v>206</v>
      </c>
      <c r="J208" s="288">
        <f>J203+J204+J205+J206+J207</f>
        <v>117</v>
      </c>
      <c r="K208" s="288">
        <f>K203+K204+K205+K206+K207</f>
        <v>91</v>
      </c>
      <c r="L208" s="288">
        <f>SUM(L203:L207)</f>
        <v>92</v>
      </c>
      <c r="M208" s="288">
        <f>M203+M204+M205+M206+M207</f>
        <v>49</v>
      </c>
      <c r="N208" s="288">
        <f>N203+N204+N205+N206+N207</f>
        <v>46</v>
      </c>
      <c r="O208" s="288">
        <f>O203+O204+O205+O206+O207</f>
        <v>138</v>
      </c>
      <c r="P208" s="288">
        <f t="shared" ref="P208:Q208" si="49">P203+P204+P205+P206+P207</f>
        <v>109</v>
      </c>
      <c r="Q208" s="288">
        <f t="shared" si="49"/>
        <v>9</v>
      </c>
    </row>
    <row r="211" spans="2:17" ht="18.75" x14ac:dyDescent="0.3">
      <c r="B211" s="451" t="s">
        <v>460</v>
      </c>
      <c r="C211" s="451"/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336"/>
      <c r="O211" s="336"/>
      <c r="P211" s="336"/>
      <c r="Q211" s="336"/>
    </row>
    <row r="212" spans="2:17" x14ac:dyDescent="0.25">
      <c r="B212" s="336"/>
      <c r="C212" s="336"/>
      <c r="D212" s="336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</row>
    <row r="213" spans="2:17" x14ac:dyDescent="0.25">
      <c r="B213" s="406" t="s">
        <v>5</v>
      </c>
      <c r="C213" s="406" t="s">
        <v>12</v>
      </c>
      <c r="D213" s="406" t="s">
        <v>6</v>
      </c>
      <c r="E213" s="406" t="s">
        <v>17</v>
      </c>
      <c r="F213" s="406" t="s">
        <v>15</v>
      </c>
      <c r="G213" s="406" t="s">
        <v>100</v>
      </c>
      <c r="H213" s="406" t="s">
        <v>14</v>
      </c>
      <c r="I213" s="406" t="s">
        <v>13</v>
      </c>
      <c r="J213" s="406" t="s">
        <v>8</v>
      </c>
      <c r="K213" s="398" t="s">
        <v>113</v>
      </c>
      <c r="L213" s="409"/>
      <c r="M213" s="409"/>
      <c r="N213" s="409"/>
      <c r="O213" s="399"/>
      <c r="P213" s="394" t="s">
        <v>16</v>
      </c>
      <c r="Q213" s="395"/>
    </row>
    <row r="214" spans="2:17" ht="30" x14ac:dyDescent="0.25">
      <c r="B214" s="407"/>
      <c r="C214" s="407"/>
      <c r="D214" s="407"/>
      <c r="E214" s="407"/>
      <c r="F214" s="407"/>
      <c r="G214" s="407"/>
      <c r="H214" s="407"/>
      <c r="I214" s="407"/>
      <c r="J214" s="407"/>
      <c r="K214" s="398" t="s">
        <v>1</v>
      </c>
      <c r="L214" s="399"/>
      <c r="M214" s="398" t="s">
        <v>2</v>
      </c>
      <c r="N214" s="399"/>
      <c r="O214" s="283" t="s">
        <v>10</v>
      </c>
      <c r="P214" s="396"/>
      <c r="Q214" s="397"/>
    </row>
    <row r="215" spans="2:17" x14ac:dyDescent="0.25">
      <c r="B215" s="408"/>
      <c r="C215" s="408"/>
      <c r="D215" s="408"/>
      <c r="E215" s="408"/>
      <c r="F215" s="408"/>
      <c r="G215" s="408"/>
      <c r="H215" s="408"/>
      <c r="I215" s="408"/>
      <c r="J215" s="408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38" t="s">
        <v>0</v>
      </c>
      <c r="C216" s="400">
        <v>43025</v>
      </c>
      <c r="D216" s="338">
        <v>0</v>
      </c>
      <c r="E216" s="338">
        <v>0</v>
      </c>
      <c r="F216" s="307">
        <v>169</v>
      </c>
      <c r="G216" s="308">
        <v>3262414</v>
      </c>
      <c r="H216" s="308">
        <v>225004</v>
      </c>
      <c r="I216" s="307">
        <v>101</v>
      </c>
      <c r="J216" s="307">
        <v>58</v>
      </c>
      <c r="K216" s="307">
        <v>50</v>
      </c>
      <c r="L216" s="307">
        <v>44</v>
      </c>
      <c r="M216" s="307">
        <v>47</v>
      </c>
      <c r="N216" s="307">
        <v>41</v>
      </c>
      <c r="O216" s="307">
        <v>85</v>
      </c>
      <c r="P216" s="328">
        <v>104</v>
      </c>
      <c r="Q216" s="328">
        <v>10</v>
      </c>
    </row>
    <row r="217" spans="2:17" x14ac:dyDescent="0.25">
      <c r="B217" s="337" t="s">
        <v>24</v>
      </c>
      <c r="C217" s="401"/>
      <c r="D217" s="299">
        <v>0</v>
      </c>
      <c r="E217" s="299">
        <v>0</v>
      </c>
      <c r="F217" s="310">
        <v>42</v>
      </c>
      <c r="G217" s="311">
        <v>623350</v>
      </c>
      <c r="H217" s="311">
        <v>12780</v>
      </c>
      <c r="I217" s="310">
        <v>58</v>
      </c>
      <c r="J217" s="310">
        <v>68</v>
      </c>
      <c r="K217" s="310">
        <v>16</v>
      </c>
      <c r="L217" s="310">
        <v>12</v>
      </c>
      <c r="M217" s="310">
        <v>3</v>
      </c>
      <c r="N217" s="310">
        <v>3</v>
      </c>
      <c r="O217" s="307">
        <v>15</v>
      </c>
      <c r="P217" s="299">
        <v>12</v>
      </c>
      <c r="Q217" s="289">
        <v>0</v>
      </c>
    </row>
    <row r="218" spans="2:17" x14ac:dyDescent="0.25">
      <c r="B218" s="337" t="s">
        <v>25</v>
      </c>
      <c r="C218" s="401"/>
      <c r="D218" s="299">
        <v>0</v>
      </c>
      <c r="E218" s="299">
        <v>0</v>
      </c>
      <c r="F218" s="310">
        <v>27</v>
      </c>
      <c r="G218" s="310">
        <v>176376</v>
      </c>
      <c r="H218" s="310">
        <v>0</v>
      </c>
      <c r="I218" s="310"/>
      <c r="J218" s="310">
        <v>7</v>
      </c>
      <c r="K218" s="310">
        <v>7</v>
      </c>
      <c r="L218" s="299">
        <v>3</v>
      </c>
      <c r="M218" s="338">
        <v>1</v>
      </c>
      <c r="N218" s="303">
        <v>1</v>
      </c>
      <c r="O218" s="303">
        <v>4</v>
      </c>
      <c r="P218" s="303">
        <v>6</v>
      </c>
      <c r="Q218" s="303">
        <v>0</v>
      </c>
    </row>
    <row r="219" spans="2:17" x14ac:dyDescent="0.25">
      <c r="B219" s="338" t="s">
        <v>161</v>
      </c>
      <c r="C219" s="401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337" t="s">
        <v>85</v>
      </c>
      <c r="C220" s="436"/>
      <c r="D220" s="339">
        <v>0</v>
      </c>
      <c r="E220" s="339">
        <v>0</v>
      </c>
      <c r="F220" s="339">
        <v>105</v>
      </c>
      <c r="G220" s="295">
        <v>0</v>
      </c>
      <c r="H220" s="295">
        <v>28381</v>
      </c>
      <c r="I220" s="295">
        <v>0</v>
      </c>
      <c r="J220" s="295">
        <v>11</v>
      </c>
      <c r="K220" s="295">
        <v>29</v>
      </c>
      <c r="L220" s="295">
        <v>36</v>
      </c>
      <c r="M220" s="295">
        <v>0</v>
      </c>
      <c r="N220" s="295">
        <v>0</v>
      </c>
      <c r="O220" s="295">
        <v>36</v>
      </c>
      <c r="P220" s="295">
        <v>0</v>
      </c>
      <c r="Q220" s="295">
        <v>0</v>
      </c>
    </row>
    <row r="221" spans="2:17" x14ac:dyDescent="0.25">
      <c r="B221" s="402"/>
      <c r="C221" s="403"/>
      <c r="D221" s="288">
        <f>D216+D217+D218+D219+D220</f>
        <v>0</v>
      </c>
      <c r="E221" s="288">
        <f t="shared" ref="E221" si="50">E216+E217+E218+E219+E220</f>
        <v>0</v>
      </c>
      <c r="F221" s="288">
        <f>SUM(F216:F220)</f>
        <v>343</v>
      </c>
      <c r="G221" s="288">
        <f>SUM(G216:G220)</f>
        <v>4062140</v>
      </c>
      <c r="H221" s="288">
        <f t="shared" ref="H221" si="51">H216+H217+H218+H219+H220</f>
        <v>266165</v>
      </c>
      <c r="I221" s="288">
        <f>SUM(I216:I220)</f>
        <v>159</v>
      </c>
      <c r="J221" s="288">
        <f>J216+J217+J218+J219+J220</f>
        <v>144</v>
      </c>
      <c r="K221" s="288">
        <f>K216+K217+K218+K219+K220</f>
        <v>102</v>
      </c>
      <c r="L221" s="288">
        <f>SUM(L216:L220)</f>
        <v>95</v>
      </c>
      <c r="M221" s="288">
        <f>M216+M217+M218+M219+M220</f>
        <v>51</v>
      </c>
      <c r="N221" s="288">
        <f>N216+N217+N218+N219+N220</f>
        <v>45</v>
      </c>
      <c r="O221" s="288">
        <f>O216+O217+O218+O219+O220</f>
        <v>140</v>
      </c>
      <c r="P221" s="288">
        <f t="shared" ref="P221:Q221" si="52">P216+P217+P218+P219+P220</f>
        <v>122</v>
      </c>
      <c r="Q221" s="288">
        <f t="shared" si="52"/>
        <v>10</v>
      </c>
    </row>
    <row r="224" spans="2:17" ht="18.75" x14ac:dyDescent="0.3">
      <c r="B224" s="451" t="s">
        <v>461</v>
      </c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336"/>
      <c r="O224" s="336"/>
      <c r="P224" s="336"/>
      <c r="Q224" s="336"/>
    </row>
    <row r="225" spans="2:17" x14ac:dyDescent="0.25">
      <c r="B225" s="336"/>
      <c r="C225" s="336"/>
      <c r="D225" s="336"/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36"/>
    </row>
    <row r="226" spans="2:17" x14ac:dyDescent="0.25">
      <c r="B226" s="406" t="s">
        <v>5</v>
      </c>
      <c r="C226" s="406" t="s">
        <v>12</v>
      </c>
      <c r="D226" s="406" t="s">
        <v>6</v>
      </c>
      <c r="E226" s="406" t="s">
        <v>17</v>
      </c>
      <c r="F226" s="406" t="s">
        <v>15</v>
      </c>
      <c r="G226" s="406" t="s">
        <v>100</v>
      </c>
      <c r="H226" s="406" t="s">
        <v>14</v>
      </c>
      <c r="I226" s="406" t="s">
        <v>13</v>
      </c>
      <c r="J226" s="406" t="s">
        <v>8</v>
      </c>
      <c r="K226" s="398" t="s">
        <v>113</v>
      </c>
      <c r="L226" s="409"/>
      <c r="M226" s="409"/>
      <c r="N226" s="409"/>
      <c r="O226" s="399"/>
      <c r="P226" s="394" t="s">
        <v>16</v>
      </c>
      <c r="Q226" s="395"/>
    </row>
    <row r="227" spans="2:17" ht="30" x14ac:dyDescent="0.25">
      <c r="B227" s="407"/>
      <c r="C227" s="407"/>
      <c r="D227" s="407"/>
      <c r="E227" s="407"/>
      <c r="F227" s="407"/>
      <c r="G227" s="407"/>
      <c r="H227" s="407"/>
      <c r="I227" s="407"/>
      <c r="J227" s="407"/>
      <c r="K227" s="398" t="s">
        <v>1</v>
      </c>
      <c r="L227" s="399"/>
      <c r="M227" s="398" t="s">
        <v>2</v>
      </c>
      <c r="N227" s="399"/>
      <c r="O227" s="283" t="s">
        <v>10</v>
      </c>
      <c r="P227" s="396"/>
      <c r="Q227" s="397"/>
    </row>
    <row r="228" spans="2:17" x14ac:dyDescent="0.25">
      <c r="B228" s="408"/>
      <c r="C228" s="408"/>
      <c r="D228" s="408"/>
      <c r="E228" s="408"/>
      <c r="F228" s="408"/>
      <c r="G228" s="408"/>
      <c r="H228" s="408"/>
      <c r="I228" s="408"/>
      <c r="J228" s="408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38" t="s">
        <v>0</v>
      </c>
      <c r="C229" s="400">
        <v>43026</v>
      </c>
      <c r="D229" s="338">
        <v>0</v>
      </c>
      <c r="E229" s="338">
        <v>0</v>
      </c>
      <c r="F229" s="307">
        <v>170</v>
      </c>
      <c r="G229" s="308">
        <v>2957666</v>
      </c>
      <c r="H229" s="308">
        <v>253277</v>
      </c>
      <c r="I229" s="307">
        <v>93</v>
      </c>
      <c r="J229" s="307">
        <v>67</v>
      </c>
      <c r="K229" s="307">
        <v>52</v>
      </c>
      <c r="L229" s="307">
        <v>45</v>
      </c>
      <c r="M229" s="307">
        <v>42</v>
      </c>
      <c r="N229" s="307">
        <v>39</v>
      </c>
      <c r="O229" s="307">
        <v>84</v>
      </c>
      <c r="P229" s="328">
        <v>110</v>
      </c>
      <c r="Q229" s="328">
        <v>10</v>
      </c>
    </row>
    <row r="230" spans="2:17" x14ac:dyDescent="0.25">
      <c r="B230" s="337" t="s">
        <v>24</v>
      </c>
      <c r="C230" s="401"/>
      <c r="D230" s="299">
        <v>0</v>
      </c>
      <c r="E230" s="299">
        <v>0</v>
      </c>
      <c r="F230" s="310">
        <v>33</v>
      </c>
      <c r="G230" s="311">
        <v>148910</v>
      </c>
      <c r="H230" s="311">
        <v>16000</v>
      </c>
      <c r="I230" s="310">
        <v>63</v>
      </c>
      <c r="J230" s="310">
        <v>21</v>
      </c>
      <c r="K230" s="310">
        <v>18</v>
      </c>
      <c r="L230" s="310">
        <v>14</v>
      </c>
      <c r="M230" s="310">
        <v>3</v>
      </c>
      <c r="N230" s="310">
        <v>0</v>
      </c>
      <c r="O230" s="307">
        <v>14</v>
      </c>
      <c r="P230" s="299">
        <v>12</v>
      </c>
      <c r="Q230" s="289">
        <v>0</v>
      </c>
    </row>
    <row r="231" spans="2:17" x14ac:dyDescent="0.25">
      <c r="B231" s="337" t="s">
        <v>25</v>
      </c>
      <c r="C231" s="401"/>
      <c r="D231" s="299">
        <v>0</v>
      </c>
      <c r="E231" s="299">
        <v>0</v>
      </c>
      <c r="F231" s="310">
        <v>27</v>
      </c>
      <c r="G231" s="310">
        <v>422777</v>
      </c>
      <c r="H231" s="310">
        <v>0</v>
      </c>
      <c r="I231" s="310">
        <v>52</v>
      </c>
      <c r="J231" s="310">
        <v>20</v>
      </c>
      <c r="K231" s="310">
        <v>8</v>
      </c>
      <c r="L231" s="299">
        <v>8</v>
      </c>
      <c r="M231" s="338">
        <v>0</v>
      </c>
      <c r="N231" s="303">
        <v>0</v>
      </c>
      <c r="O231" s="303">
        <v>0</v>
      </c>
      <c r="P231" s="303">
        <v>6</v>
      </c>
      <c r="Q231" s="303">
        <v>0</v>
      </c>
    </row>
    <row r="232" spans="2:17" x14ac:dyDescent="0.25">
      <c r="B232" s="338" t="s">
        <v>161</v>
      </c>
      <c r="C232" s="401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337" t="s">
        <v>85</v>
      </c>
      <c r="C233" s="436"/>
      <c r="D233" s="339">
        <v>0</v>
      </c>
      <c r="E233" s="339">
        <v>0</v>
      </c>
      <c r="F233" s="339">
        <v>102</v>
      </c>
      <c r="G233" s="295">
        <v>0</v>
      </c>
      <c r="H233" s="295">
        <v>72825</v>
      </c>
      <c r="I233" s="295">
        <v>0</v>
      </c>
      <c r="J233" s="295">
        <v>36</v>
      </c>
      <c r="K233" s="295">
        <v>36</v>
      </c>
      <c r="L233" s="295">
        <v>33</v>
      </c>
      <c r="M233" s="295">
        <v>0</v>
      </c>
      <c r="N233" s="295">
        <v>0</v>
      </c>
      <c r="O233" s="295">
        <v>33</v>
      </c>
      <c r="P233" s="295">
        <v>0</v>
      </c>
      <c r="Q233" s="295">
        <v>0</v>
      </c>
    </row>
    <row r="234" spans="2:17" x14ac:dyDescent="0.25">
      <c r="B234" s="402"/>
      <c r="C234" s="403"/>
      <c r="D234" s="288">
        <f>D229+D230+D231+D232+D233</f>
        <v>0</v>
      </c>
      <c r="E234" s="288">
        <f t="shared" ref="E234" si="53">E229+E230+E231+E232+E233</f>
        <v>0</v>
      </c>
      <c r="F234" s="288">
        <f>SUM(F229:F233)</f>
        <v>332</v>
      </c>
      <c r="G234" s="288">
        <f>SUM(G229:G233)</f>
        <v>3529353</v>
      </c>
      <c r="H234" s="288">
        <f t="shared" ref="H234" si="54">H229+H230+H231+H232+H233</f>
        <v>342102</v>
      </c>
      <c r="I234" s="288">
        <f>SUM(I229:I233)</f>
        <v>208</v>
      </c>
      <c r="J234" s="288">
        <f>J229+J230+J231+J232+J233</f>
        <v>144</v>
      </c>
      <c r="K234" s="288">
        <f>K229+K230+K231+K232+K233</f>
        <v>114</v>
      </c>
      <c r="L234" s="288">
        <f>SUM(L229:L233)</f>
        <v>100</v>
      </c>
      <c r="M234" s="288">
        <f>M229+M230+M231+M232+M233</f>
        <v>45</v>
      </c>
      <c r="N234" s="288">
        <f>N229+N230+N231+N232+N233</f>
        <v>39</v>
      </c>
      <c r="O234" s="288">
        <f>O229+O230+O231+O232+O233</f>
        <v>131</v>
      </c>
      <c r="P234" s="288">
        <f t="shared" ref="P234:Q234" si="55">P229+P230+P231+P232+P233</f>
        <v>128</v>
      </c>
      <c r="Q234" s="288">
        <f t="shared" si="55"/>
        <v>10</v>
      </c>
    </row>
    <row r="237" spans="2:17" ht="18.75" x14ac:dyDescent="0.3">
      <c r="B237" s="451" t="s">
        <v>462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336"/>
      <c r="O237" s="336"/>
      <c r="P237" s="336"/>
      <c r="Q237" s="336"/>
    </row>
    <row r="238" spans="2:17" x14ac:dyDescent="0.25">
      <c r="B238" s="336"/>
      <c r="C238" s="336"/>
      <c r="D238" s="336"/>
      <c r="E238" s="336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</row>
    <row r="239" spans="2:17" x14ac:dyDescent="0.25">
      <c r="B239" s="406" t="s">
        <v>5</v>
      </c>
      <c r="C239" s="406" t="s">
        <v>12</v>
      </c>
      <c r="D239" s="406" t="s">
        <v>6</v>
      </c>
      <c r="E239" s="406" t="s">
        <v>17</v>
      </c>
      <c r="F239" s="406" t="s">
        <v>15</v>
      </c>
      <c r="G239" s="406" t="s">
        <v>100</v>
      </c>
      <c r="H239" s="406" t="s">
        <v>14</v>
      </c>
      <c r="I239" s="406" t="s">
        <v>13</v>
      </c>
      <c r="J239" s="406" t="s">
        <v>8</v>
      </c>
      <c r="K239" s="398" t="s">
        <v>113</v>
      </c>
      <c r="L239" s="409"/>
      <c r="M239" s="409"/>
      <c r="N239" s="409"/>
      <c r="O239" s="399"/>
      <c r="P239" s="394" t="s">
        <v>16</v>
      </c>
      <c r="Q239" s="395"/>
    </row>
    <row r="240" spans="2:17" ht="30" x14ac:dyDescent="0.25">
      <c r="B240" s="407"/>
      <c r="C240" s="407"/>
      <c r="D240" s="407"/>
      <c r="E240" s="407"/>
      <c r="F240" s="407"/>
      <c r="G240" s="407"/>
      <c r="H240" s="407"/>
      <c r="I240" s="407"/>
      <c r="J240" s="407"/>
      <c r="K240" s="398" t="s">
        <v>1</v>
      </c>
      <c r="L240" s="399"/>
      <c r="M240" s="398" t="s">
        <v>2</v>
      </c>
      <c r="N240" s="399"/>
      <c r="O240" s="283" t="s">
        <v>10</v>
      </c>
      <c r="P240" s="396"/>
      <c r="Q240" s="397"/>
    </row>
    <row r="241" spans="2:17" x14ac:dyDescent="0.25">
      <c r="B241" s="408"/>
      <c r="C241" s="408"/>
      <c r="D241" s="408"/>
      <c r="E241" s="408"/>
      <c r="F241" s="408"/>
      <c r="G241" s="408"/>
      <c r="H241" s="408"/>
      <c r="I241" s="408"/>
      <c r="J241" s="408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38" t="s">
        <v>0</v>
      </c>
      <c r="C242" s="400">
        <v>43027</v>
      </c>
      <c r="D242" s="338">
        <v>0</v>
      </c>
      <c r="E242" s="338">
        <v>0</v>
      </c>
      <c r="F242" s="307">
        <v>228</v>
      </c>
      <c r="G242" s="308">
        <v>574000</v>
      </c>
      <c r="H242" s="308">
        <v>126000</v>
      </c>
      <c r="I242" s="307">
        <v>159</v>
      </c>
      <c r="J242" s="307">
        <v>98</v>
      </c>
      <c r="K242" s="307">
        <v>50</v>
      </c>
      <c r="L242" s="307">
        <v>47</v>
      </c>
      <c r="M242" s="307">
        <v>54</v>
      </c>
      <c r="N242" s="307">
        <v>48</v>
      </c>
      <c r="O242" s="307">
        <v>95</v>
      </c>
      <c r="P242" s="328">
        <v>111</v>
      </c>
      <c r="Q242" s="328">
        <v>10</v>
      </c>
    </row>
    <row r="243" spans="2:17" x14ac:dyDescent="0.25">
      <c r="B243" s="337" t="s">
        <v>24</v>
      </c>
      <c r="C243" s="401"/>
      <c r="D243" s="299">
        <v>0</v>
      </c>
      <c r="E243" s="299">
        <v>0</v>
      </c>
      <c r="F243" s="310">
        <v>39</v>
      </c>
      <c r="G243" s="311">
        <v>187240</v>
      </c>
      <c r="H243" s="311">
        <v>25020</v>
      </c>
      <c r="I243" s="310">
        <v>59</v>
      </c>
      <c r="J243" s="310">
        <v>23</v>
      </c>
      <c r="K243" s="310">
        <v>17</v>
      </c>
      <c r="L243" s="310">
        <v>17</v>
      </c>
      <c r="M243" s="310">
        <v>3</v>
      </c>
      <c r="N243" s="310">
        <v>3</v>
      </c>
      <c r="O243" s="307">
        <v>20</v>
      </c>
      <c r="P243" s="299">
        <v>12</v>
      </c>
      <c r="Q243" s="289">
        <v>0</v>
      </c>
    </row>
    <row r="244" spans="2:17" x14ac:dyDescent="0.25">
      <c r="B244" s="337" t="s">
        <v>25</v>
      </c>
      <c r="C244" s="401"/>
      <c r="D244" s="299">
        <v>0</v>
      </c>
      <c r="E244" s="299">
        <v>0</v>
      </c>
      <c r="F244" s="310">
        <v>36</v>
      </c>
      <c r="G244" s="310">
        <v>301500</v>
      </c>
      <c r="H244" s="310">
        <v>0</v>
      </c>
      <c r="I244" s="310">
        <v>48</v>
      </c>
      <c r="J244" s="310">
        <v>24</v>
      </c>
      <c r="K244" s="310">
        <v>8</v>
      </c>
      <c r="L244" s="299">
        <v>8</v>
      </c>
      <c r="M244" s="338">
        <v>1</v>
      </c>
      <c r="N244" s="303">
        <v>1</v>
      </c>
      <c r="O244" s="303">
        <v>9</v>
      </c>
      <c r="P244" s="303">
        <v>6</v>
      </c>
      <c r="Q244" s="303">
        <v>0</v>
      </c>
    </row>
    <row r="245" spans="2:17" x14ac:dyDescent="0.25">
      <c r="B245" s="338" t="s">
        <v>161</v>
      </c>
      <c r="C245" s="401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337" t="s">
        <v>85</v>
      </c>
      <c r="C246" s="436"/>
      <c r="D246" s="339">
        <v>0</v>
      </c>
      <c r="E246" s="339">
        <v>0</v>
      </c>
      <c r="F246" s="339">
        <v>105</v>
      </c>
      <c r="G246" s="295">
        <v>0</v>
      </c>
      <c r="H246" s="295">
        <v>103768.4</v>
      </c>
      <c r="I246" s="295">
        <v>0</v>
      </c>
      <c r="J246" s="295">
        <v>31</v>
      </c>
      <c r="K246" s="295">
        <v>33</v>
      </c>
      <c r="L246" s="295">
        <v>30</v>
      </c>
      <c r="M246" s="295">
        <v>0</v>
      </c>
      <c r="N246" s="295">
        <v>0</v>
      </c>
      <c r="O246" s="295">
        <v>30</v>
      </c>
      <c r="P246" s="295">
        <v>0</v>
      </c>
      <c r="Q246" s="295">
        <v>0</v>
      </c>
    </row>
    <row r="247" spans="2:17" x14ac:dyDescent="0.25">
      <c r="B247" s="402"/>
      <c r="C247" s="403"/>
      <c r="D247" s="288">
        <f>D242+D243+D244+D245+D246</f>
        <v>0</v>
      </c>
      <c r="E247" s="288">
        <f t="shared" ref="E247" si="56">E242+E243+E244+E245+E246</f>
        <v>0</v>
      </c>
      <c r="F247" s="288">
        <f>SUM(F242:F246)</f>
        <v>408</v>
      </c>
      <c r="G247" s="288">
        <f>SUM(G242:G246)</f>
        <v>1062740</v>
      </c>
      <c r="H247" s="288">
        <f t="shared" ref="H247" si="57">H242+H243+H244+H245+H246</f>
        <v>254788.4</v>
      </c>
      <c r="I247" s="288">
        <f>SUM(I242:I246)</f>
        <v>266</v>
      </c>
      <c r="J247" s="288">
        <f>J242+J243+J244+J245+J246</f>
        <v>176</v>
      </c>
      <c r="K247" s="288">
        <f>K242+K243+K244+K245+K246</f>
        <v>108</v>
      </c>
      <c r="L247" s="288">
        <f>SUM(L242:L246)</f>
        <v>102</v>
      </c>
      <c r="M247" s="288">
        <f>M242+M243+M244+M245+M246</f>
        <v>58</v>
      </c>
      <c r="N247" s="288">
        <f>N242+N243+N244+N245+N246</f>
        <v>52</v>
      </c>
      <c r="O247" s="288">
        <f>O242+O243+O244+O245+O246</f>
        <v>154</v>
      </c>
      <c r="P247" s="288">
        <f t="shared" ref="P247:Q247" si="58">P242+P243+P244+P245+P246</f>
        <v>129</v>
      </c>
      <c r="Q247" s="288">
        <f t="shared" si="58"/>
        <v>10</v>
      </c>
    </row>
    <row r="250" spans="2:17" ht="18.75" x14ac:dyDescent="0.3">
      <c r="B250" s="451" t="s">
        <v>463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336"/>
      <c r="O250" s="336"/>
      <c r="P250" s="336"/>
      <c r="Q250" s="336"/>
    </row>
    <row r="251" spans="2:17" x14ac:dyDescent="0.25">
      <c r="B251" s="336"/>
      <c r="C251" s="336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</row>
    <row r="252" spans="2:17" x14ac:dyDescent="0.25">
      <c r="B252" s="406" t="s">
        <v>5</v>
      </c>
      <c r="C252" s="406" t="s">
        <v>12</v>
      </c>
      <c r="D252" s="406" t="s">
        <v>6</v>
      </c>
      <c r="E252" s="406" t="s">
        <v>17</v>
      </c>
      <c r="F252" s="406" t="s">
        <v>15</v>
      </c>
      <c r="G252" s="406" t="s">
        <v>100</v>
      </c>
      <c r="H252" s="406" t="s">
        <v>14</v>
      </c>
      <c r="I252" s="406" t="s">
        <v>13</v>
      </c>
      <c r="J252" s="406" t="s">
        <v>8</v>
      </c>
      <c r="K252" s="398" t="s">
        <v>113</v>
      </c>
      <c r="L252" s="409"/>
      <c r="M252" s="409"/>
      <c r="N252" s="409"/>
      <c r="O252" s="399"/>
      <c r="P252" s="394" t="s">
        <v>16</v>
      </c>
      <c r="Q252" s="395"/>
    </row>
    <row r="253" spans="2:17" ht="30" x14ac:dyDescent="0.25">
      <c r="B253" s="407"/>
      <c r="C253" s="407"/>
      <c r="D253" s="407"/>
      <c r="E253" s="407"/>
      <c r="F253" s="407"/>
      <c r="G253" s="407"/>
      <c r="H253" s="407"/>
      <c r="I253" s="407"/>
      <c r="J253" s="407"/>
      <c r="K253" s="398" t="s">
        <v>1</v>
      </c>
      <c r="L253" s="399"/>
      <c r="M253" s="398" t="s">
        <v>2</v>
      </c>
      <c r="N253" s="399"/>
      <c r="O253" s="283" t="s">
        <v>10</v>
      </c>
      <c r="P253" s="396"/>
      <c r="Q253" s="397"/>
    </row>
    <row r="254" spans="2:17" x14ac:dyDescent="0.25">
      <c r="B254" s="408"/>
      <c r="C254" s="408"/>
      <c r="D254" s="408"/>
      <c r="E254" s="408"/>
      <c r="F254" s="408"/>
      <c r="G254" s="408"/>
      <c r="H254" s="408"/>
      <c r="I254" s="408"/>
      <c r="J254" s="408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38" t="s">
        <v>0</v>
      </c>
      <c r="C255" s="400">
        <v>43028</v>
      </c>
      <c r="D255" s="338">
        <v>0</v>
      </c>
      <c r="E255" s="338">
        <v>0</v>
      </c>
      <c r="F255" s="307">
        <v>225</v>
      </c>
      <c r="G255" s="308">
        <v>2356451</v>
      </c>
      <c r="H255" s="308">
        <v>140639</v>
      </c>
      <c r="I255" s="307">
        <v>128</v>
      </c>
      <c r="J255" s="307">
        <v>58</v>
      </c>
      <c r="K255" s="307">
        <v>52</v>
      </c>
      <c r="L255" s="307">
        <v>45</v>
      </c>
      <c r="M255" s="307">
        <v>29</v>
      </c>
      <c r="N255" s="307">
        <v>32</v>
      </c>
      <c r="O255" s="307">
        <v>77</v>
      </c>
      <c r="P255" s="328">
        <v>95</v>
      </c>
      <c r="Q255" s="328">
        <v>9</v>
      </c>
    </row>
    <row r="256" spans="2:17" x14ac:dyDescent="0.25">
      <c r="B256" s="337" t="s">
        <v>24</v>
      </c>
      <c r="C256" s="401"/>
      <c r="D256" s="299">
        <v>0</v>
      </c>
      <c r="E256" s="299">
        <v>0</v>
      </c>
      <c r="F256" s="310">
        <v>48</v>
      </c>
      <c r="G256" s="311">
        <v>168190</v>
      </c>
      <c r="H256" s="311">
        <v>20290</v>
      </c>
      <c r="I256" s="310">
        <v>50</v>
      </c>
      <c r="J256" s="310">
        <v>22</v>
      </c>
      <c r="K256" s="310">
        <v>17</v>
      </c>
      <c r="L256" s="310">
        <v>12</v>
      </c>
      <c r="M256" s="310">
        <v>3</v>
      </c>
      <c r="N256" s="310">
        <v>0</v>
      </c>
      <c r="O256" s="307">
        <v>12</v>
      </c>
      <c r="P256" s="299">
        <v>12</v>
      </c>
      <c r="Q256" s="289">
        <v>0</v>
      </c>
    </row>
    <row r="257" spans="2:17" x14ac:dyDescent="0.25">
      <c r="B257" s="337" t="s">
        <v>25</v>
      </c>
      <c r="C257" s="401"/>
      <c r="D257" s="299">
        <v>0</v>
      </c>
      <c r="E257" s="299">
        <v>0</v>
      </c>
      <c r="F257" s="310">
        <v>18</v>
      </c>
      <c r="G257" s="310">
        <v>379900</v>
      </c>
      <c r="H257" s="310">
        <v>732</v>
      </c>
      <c r="I257" s="310">
        <v>42</v>
      </c>
      <c r="J257" s="310">
        <v>11</v>
      </c>
      <c r="K257" s="310">
        <v>7</v>
      </c>
      <c r="L257" s="299">
        <v>7</v>
      </c>
      <c r="M257" s="338">
        <v>1</v>
      </c>
      <c r="N257" s="303">
        <v>1</v>
      </c>
      <c r="O257" s="303">
        <v>8</v>
      </c>
      <c r="P257" s="303">
        <v>6</v>
      </c>
      <c r="Q257" s="303">
        <v>0</v>
      </c>
    </row>
    <row r="258" spans="2:17" x14ac:dyDescent="0.25">
      <c r="B258" s="338" t="s">
        <v>161</v>
      </c>
      <c r="C258" s="401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295">
        <v>0</v>
      </c>
      <c r="P258" s="295">
        <v>0</v>
      </c>
      <c r="Q258" s="295">
        <v>0</v>
      </c>
    </row>
    <row r="259" spans="2:17" x14ac:dyDescent="0.25">
      <c r="B259" s="337" t="s">
        <v>85</v>
      </c>
      <c r="C259" s="436"/>
      <c r="D259" s="339">
        <v>0</v>
      </c>
      <c r="E259" s="339">
        <v>0</v>
      </c>
      <c r="F259" s="339">
        <v>194</v>
      </c>
      <c r="G259" s="295">
        <v>82441</v>
      </c>
      <c r="H259" s="295">
        <v>0</v>
      </c>
      <c r="I259" s="295">
        <v>32</v>
      </c>
      <c r="J259" s="295">
        <v>30</v>
      </c>
      <c r="K259" s="295">
        <v>33</v>
      </c>
      <c r="L259" s="295">
        <v>0</v>
      </c>
      <c r="M259" s="295">
        <v>0</v>
      </c>
      <c r="N259" s="295">
        <v>33</v>
      </c>
      <c r="O259" s="295">
        <v>33</v>
      </c>
      <c r="P259" s="295">
        <v>0</v>
      </c>
      <c r="Q259" s="295">
        <v>0</v>
      </c>
    </row>
    <row r="260" spans="2:17" x14ac:dyDescent="0.25">
      <c r="B260" s="402"/>
      <c r="C260" s="403"/>
      <c r="D260" s="288">
        <f>D255+D256+D257+D258+D259</f>
        <v>0</v>
      </c>
      <c r="E260" s="288">
        <f t="shared" ref="E260" si="59">E255+E256+E257+E258+E259</f>
        <v>0</v>
      </c>
      <c r="F260" s="288">
        <f>SUM(F255:F259)</f>
        <v>485</v>
      </c>
      <c r="G260" s="288">
        <f>SUM(G255:G259)</f>
        <v>2986982</v>
      </c>
      <c r="H260" s="288">
        <f t="shared" ref="H260" si="60">H255+H256+H257+H258+H259</f>
        <v>161661</v>
      </c>
      <c r="I260" s="288">
        <f>SUM(I255:I259)</f>
        <v>252</v>
      </c>
      <c r="J260" s="288">
        <f>J255+J256+J257+J258+J259</f>
        <v>121</v>
      </c>
      <c r="K260" s="288">
        <f>K255+K256+K257+K258+K259</f>
        <v>109</v>
      </c>
      <c r="L260" s="288">
        <f>SUM(L255:L259)</f>
        <v>64</v>
      </c>
      <c r="M260" s="288">
        <f>M255+M256+M257+M258+M259</f>
        <v>33</v>
      </c>
      <c r="N260" s="288">
        <f>N255+N256+N257+N258+N259</f>
        <v>66</v>
      </c>
      <c r="O260" s="288">
        <f>O255+O256+O257+O258+O259</f>
        <v>130</v>
      </c>
      <c r="P260" s="288">
        <f t="shared" ref="P260:Q260" si="61">P255+P256+P257+P258+P259</f>
        <v>113</v>
      </c>
      <c r="Q260" s="288">
        <f t="shared" si="61"/>
        <v>9</v>
      </c>
    </row>
    <row r="263" spans="2:17" ht="18.75" x14ac:dyDescent="0.3">
      <c r="B263" s="451" t="s">
        <v>464</v>
      </c>
      <c r="C263" s="451"/>
      <c r="D263" s="451"/>
      <c r="E263" s="451"/>
      <c r="F263" s="451"/>
      <c r="G263" s="451"/>
      <c r="H263" s="451"/>
      <c r="I263" s="451"/>
      <c r="J263" s="451"/>
      <c r="K263" s="451"/>
      <c r="L263" s="451"/>
      <c r="M263" s="451"/>
      <c r="N263" s="336"/>
      <c r="O263" s="336"/>
      <c r="P263" s="336"/>
      <c r="Q263" s="336"/>
    </row>
    <row r="264" spans="2:17" x14ac:dyDescent="0.25">
      <c r="B264" s="336"/>
      <c r="C264" s="336"/>
      <c r="D264" s="336"/>
      <c r="E264" s="336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</row>
    <row r="265" spans="2:17" x14ac:dyDescent="0.25">
      <c r="B265" s="406" t="s">
        <v>5</v>
      </c>
      <c r="C265" s="406" t="s">
        <v>12</v>
      </c>
      <c r="D265" s="406" t="s">
        <v>6</v>
      </c>
      <c r="E265" s="406" t="s">
        <v>17</v>
      </c>
      <c r="F265" s="406" t="s">
        <v>15</v>
      </c>
      <c r="G265" s="406" t="s">
        <v>100</v>
      </c>
      <c r="H265" s="406" t="s">
        <v>14</v>
      </c>
      <c r="I265" s="406" t="s">
        <v>13</v>
      </c>
      <c r="J265" s="406" t="s">
        <v>8</v>
      </c>
      <c r="K265" s="398" t="s">
        <v>113</v>
      </c>
      <c r="L265" s="409"/>
      <c r="M265" s="409"/>
      <c r="N265" s="409"/>
      <c r="O265" s="399"/>
      <c r="P265" s="394" t="s">
        <v>16</v>
      </c>
      <c r="Q265" s="395"/>
    </row>
    <row r="266" spans="2:17" ht="30" x14ac:dyDescent="0.25">
      <c r="B266" s="407"/>
      <c r="C266" s="407"/>
      <c r="D266" s="407"/>
      <c r="E266" s="407"/>
      <c r="F266" s="407"/>
      <c r="G266" s="407"/>
      <c r="H266" s="407"/>
      <c r="I266" s="407"/>
      <c r="J266" s="407"/>
      <c r="K266" s="398" t="s">
        <v>1</v>
      </c>
      <c r="L266" s="399"/>
      <c r="M266" s="398" t="s">
        <v>2</v>
      </c>
      <c r="N266" s="399"/>
      <c r="O266" s="283" t="s">
        <v>10</v>
      </c>
      <c r="P266" s="396"/>
      <c r="Q266" s="397"/>
    </row>
    <row r="267" spans="2:17" x14ac:dyDescent="0.25">
      <c r="B267" s="408"/>
      <c r="C267" s="408"/>
      <c r="D267" s="408"/>
      <c r="E267" s="408"/>
      <c r="F267" s="408"/>
      <c r="G267" s="408"/>
      <c r="H267" s="408"/>
      <c r="I267" s="408"/>
      <c r="J267" s="408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38" t="s">
        <v>0</v>
      </c>
      <c r="C268" s="400">
        <v>43029</v>
      </c>
      <c r="D268" s="338">
        <v>0</v>
      </c>
      <c r="E268" s="338">
        <v>0</v>
      </c>
      <c r="F268" s="307">
        <v>94</v>
      </c>
      <c r="G268" s="308">
        <v>2515381</v>
      </c>
      <c r="H268" s="308">
        <v>171004</v>
      </c>
      <c r="I268" s="307">
        <v>79</v>
      </c>
      <c r="J268" s="307">
        <v>31</v>
      </c>
      <c r="K268" s="307">
        <v>17</v>
      </c>
      <c r="L268" s="307">
        <v>16</v>
      </c>
      <c r="M268" s="307">
        <v>29</v>
      </c>
      <c r="N268" s="307">
        <v>27</v>
      </c>
      <c r="O268" s="307">
        <v>43</v>
      </c>
      <c r="P268" s="328">
        <v>62</v>
      </c>
      <c r="Q268" s="328">
        <v>6</v>
      </c>
    </row>
    <row r="269" spans="2:17" x14ac:dyDescent="0.25">
      <c r="B269" s="337" t="s">
        <v>24</v>
      </c>
      <c r="C269" s="401"/>
      <c r="D269" s="299">
        <v>0</v>
      </c>
      <c r="E269" s="299">
        <v>0</v>
      </c>
      <c r="F269" s="310">
        <v>18</v>
      </c>
      <c r="G269" s="311">
        <v>0</v>
      </c>
      <c r="H269" s="311">
        <v>1400</v>
      </c>
      <c r="I269" s="310">
        <v>71</v>
      </c>
      <c r="J269" s="310">
        <v>20</v>
      </c>
      <c r="K269" s="310">
        <v>4</v>
      </c>
      <c r="L269" s="310">
        <v>2</v>
      </c>
      <c r="M269" s="310">
        <v>3</v>
      </c>
      <c r="N269" s="310">
        <v>0</v>
      </c>
      <c r="O269" s="307">
        <v>2</v>
      </c>
      <c r="P269" s="299">
        <v>2</v>
      </c>
      <c r="Q269" s="289">
        <v>0</v>
      </c>
    </row>
    <row r="270" spans="2:17" x14ac:dyDescent="0.25">
      <c r="B270" s="337" t="s">
        <v>25</v>
      </c>
      <c r="C270" s="401"/>
      <c r="D270" s="299">
        <v>0</v>
      </c>
      <c r="E270" s="299">
        <v>0</v>
      </c>
      <c r="F270" s="310">
        <v>0</v>
      </c>
      <c r="G270" s="310">
        <v>322718</v>
      </c>
      <c r="H270" s="310">
        <v>0</v>
      </c>
      <c r="I270" s="310">
        <v>0</v>
      </c>
      <c r="J270" s="310">
        <v>32</v>
      </c>
      <c r="K270" s="310">
        <v>1</v>
      </c>
      <c r="L270" s="299">
        <v>1</v>
      </c>
      <c r="M270" s="338">
        <v>1</v>
      </c>
      <c r="N270" s="303">
        <v>1</v>
      </c>
      <c r="O270" s="303">
        <v>2</v>
      </c>
      <c r="P270" s="303">
        <v>0</v>
      </c>
      <c r="Q270" s="303">
        <v>0</v>
      </c>
    </row>
    <row r="271" spans="2:17" x14ac:dyDescent="0.25">
      <c r="B271" s="338" t="s">
        <v>161</v>
      </c>
      <c r="C271" s="401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95">
        <v>0</v>
      </c>
      <c r="P271" s="295">
        <v>0</v>
      </c>
      <c r="Q271" s="295">
        <v>0</v>
      </c>
    </row>
    <row r="272" spans="2:17" x14ac:dyDescent="0.25">
      <c r="B272" s="337" t="s">
        <v>85</v>
      </c>
      <c r="C272" s="436"/>
      <c r="D272" s="339">
        <v>0</v>
      </c>
      <c r="E272" s="339">
        <v>0</v>
      </c>
      <c r="F272" s="339">
        <v>0</v>
      </c>
      <c r="G272" s="339">
        <v>0</v>
      </c>
      <c r="H272" s="339">
        <v>0</v>
      </c>
      <c r="I272" s="339">
        <v>0</v>
      </c>
      <c r="J272" s="339">
        <v>0</v>
      </c>
      <c r="K272" s="339">
        <v>0</v>
      </c>
      <c r="L272" s="339">
        <v>0</v>
      </c>
      <c r="M272" s="339">
        <v>0</v>
      </c>
      <c r="N272" s="339">
        <v>0</v>
      </c>
      <c r="O272" s="339">
        <v>0</v>
      </c>
      <c r="P272" s="339">
        <v>0</v>
      </c>
      <c r="Q272" s="339">
        <v>0</v>
      </c>
    </row>
    <row r="273" spans="2:17" x14ac:dyDescent="0.25">
      <c r="B273" s="402"/>
      <c r="C273" s="403"/>
      <c r="D273" s="288">
        <f>D268+D269+D270+D271+D272</f>
        <v>0</v>
      </c>
      <c r="E273" s="288">
        <f t="shared" ref="E273" si="62">E268+E269+E270+E271+E272</f>
        <v>0</v>
      </c>
      <c r="F273" s="288">
        <f>SUM(F268:F272)</f>
        <v>112</v>
      </c>
      <c r="G273" s="288">
        <f>SUM(G268:G272)</f>
        <v>2838099</v>
      </c>
      <c r="H273" s="288">
        <f t="shared" ref="H273" si="63">H268+H269+H270+H271+H272</f>
        <v>172404</v>
      </c>
      <c r="I273" s="288">
        <f>SUM(I268:I272)</f>
        <v>150</v>
      </c>
      <c r="J273" s="288">
        <f>J268+J269+J270+J271+J272</f>
        <v>83</v>
      </c>
      <c r="K273" s="288">
        <f>K268+K269+K270+K271+K272</f>
        <v>22</v>
      </c>
      <c r="L273" s="288">
        <f>SUM(L268:L272)</f>
        <v>19</v>
      </c>
      <c r="M273" s="288">
        <f>M268+M269+M270+M271+M272</f>
        <v>33</v>
      </c>
      <c r="N273" s="288">
        <f>N268+N269+N270+N271+N272</f>
        <v>28</v>
      </c>
      <c r="O273" s="288">
        <f>O268+O269+O270+O271+O272</f>
        <v>47</v>
      </c>
      <c r="P273" s="288">
        <f t="shared" ref="P273:Q273" si="64">P268+P269+P270+P271+P272</f>
        <v>64</v>
      </c>
      <c r="Q273" s="288">
        <f t="shared" si="64"/>
        <v>6</v>
      </c>
    </row>
    <row r="276" spans="2:17" ht="18.75" x14ac:dyDescent="0.3">
      <c r="B276" s="451" t="s">
        <v>465</v>
      </c>
      <c r="C276" s="451"/>
      <c r="D276" s="451"/>
      <c r="E276" s="451"/>
      <c r="F276" s="451"/>
      <c r="G276" s="451"/>
      <c r="H276" s="451"/>
      <c r="I276" s="451"/>
      <c r="J276" s="451"/>
      <c r="K276" s="451"/>
      <c r="L276" s="451"/>
      <c r="M276" s="451"/>
      <c r="N276" s="336"/>
      <c r="O276" s="336"/>
      <c r="P276" s="336"/>
      <c r="Q276" s="336"/>
    </row>
    <row r="277" spans="2:17" x14ac:dyDescent="0.25">
      <c r="B277" s="336"/>
      <c r="C277" s="336"/>
      <c r="D277" s="336"/>
      <c r="E277" s="336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</row>
    <row r="278" spans="2:17" x14ac:dyDescent="0.25">
      <c r="B278" s="406" t="s">
        <v>5</v>
      </c>
      <c r="C278" s="406" t="s">
        <v>12</v>
      </c>
      <c r="D278" s="406" t="s">
        <v>6</v>
      </c>
      <c r="E278" s="406" t="s">
        <v>17</v>
      </c>
      <c r="F278" s="406" t="s">
        <v>15</v>
      </c>
      <c r="G278" s="406" t="s">
        <v>100</v>
      </c>
      <c r="H278" s="406" t="s">
        <v>14</v>
      </c>
      <c r="I278" s="406" t="s">
        <v>13</v>
      </c>
      <c r="J278" s="406" t="s">
        <v>8</v>
      </c>
      <c r="K278" s="398" t="s">
        <v>113</v>
      </c>
      <c r="L278" s="409"/>
      <c r="M278" s="409"/>
      <c r="N278" s="409"/>
      <c r="O278" s="399"/>
      <c r="P278" s="394" t="s">
        <v>16</v>
      </c>
      <c r="Q278" s="395"/>
    </row>
    <row r="279" spans="2:17" ht="30" x14ac:dyDescent="0.25">
      <c r="B279" s="407"/>
      <c r="C279" s="407"/>
      <c r="D279" s="407"/>
      <c r="E279" s="407"/>
      <c r="F279" s="407"/>
      <c r="G279" s="407"/>
      <c r="H279" s="407"/>
      <c r="I279" s="407"/>
      <c r="J279" s="407"/>
      <c r="K279" s="398" t="s">
        <v>1</v>
      </c>
      <c r="L279" s="399"/>
      <c r="M279" s="398" t="s">
        <v>2</v>
      </c>
      <c r="N279" s="399"/>
      <c r="O279" s="283" t="s">
        <v>10</v>
      </c>
      <c r="P279" s="396"/>
      <c r="Q279" s="397"/>
    </row>
    <row r="280" spans="2:17" x14ac:dyDescent="0.25">
      <c r="B280" s="408"/>
      <c r="C280" s="408"/>
      <c r="D280" s="408"/>
      <c r="E280" s="408"/>
      <c r="F280" s="408"/>
      <c r="G280" s="408"/>
      <c r="H280" s="408"/>
      <c r="I280" s="408"/>
      <c r="J280" s="408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338" t="s">
        <v>0</v>
      </c>
      <c r="C281" s="400">
        <v>43030</v>
      </c>
      <c r="D281" s="338">
        <v>0</v>
      </c>
      <c r="E281" s="338">
        <v>0</v>
      </c>
      <c r="F281" s="307">
        <v>210</v>
      </c>
      <c r="G281" s="308">
        <v>2891144</v>
      </c>
      <c r="H281" s="308">
        <v>184948</v>
      </c>
      <c r="I281" s="307">
        <v>70</v>
      </c>
      <c r="J281" s="307">
        <v>52</v>
      </c>
      <c r="K281" s="307">
        <v>15</v>
      </c>
      <c r="L281" s="307">
        <v>11</v>
      </c>
      <c r="M281" s="307">
        <v>51</v>
      </c>
      <c r="N281" s="307">
        <v>49</v>
      </c>
      <c r="O281" s="307">
        <v>60</v>
      </c>
      <c r="P281" s="328">
        <v>48</v>
      </c>
      <c r="Q281" s="328">
        <v>9</v>
      </c>
    </row>
    <row r="282" spans="2:17" x14ac:dyDescent="0.25">
      <c r="B282" s="337" t="s">
        <v>24</v>
      </c>
      <c r="C282" s="401"/>
      <c r="D282" s="299">
        <v>0</v>
      </c>
      <c r="E282" s="299">
        <v>0</v>
      </c>
      <c r="F282" s="310">
        <v>18</v>
      </c>
      <c r="G282" s="311">
        <v>0</v>
      </c>
      <c r="H282" s="311">
        <v>15050</v>
      </c>
      <c r="I282" s="310">
        <v>80</v>
      </c>
      <c r="J282" s="310">
        <v>28</v>
      </c>
      <c r="K282" s="310">
        <v>4</v>
      </c>
      <c r="L282" s="310">
        <v>2</v>
      </c>
      <c r="M282" s="310">
        <v>3</v>
      </c>
      <c r="N282" s="310">
        <v>0</v>
      </c>
      <c r="O282" s="307">
        <v>2</v>
      </c>
      <c r="P282" s="299">
        <v>2</v>
      </c>
      <c r="Q282" s="289">
        <v>0</v>
      </c>
    </row>
    <row r="283" spans="2:17" x14ac:dyDescent="0.25">
      <c r="B283" s="337" t="s">
        <v>25</v>
      </c>
      <c r="C283" s="401"/>
      <c r="D283" s="299">
        <v>0</v>
      </c>
      <c r="E283" s="299">
        <v>0</v>
      </c>
      <c r="F283" s="310">
        <v>0</v>
      </c>
      <c r="G283" s="310">
        <v>307231</v>
      </c>
      <c r="H283" s="310">
        <v>0</v>
      </c>
      <c r="I283" s="310">
        <v>0</v>
      </c>
      <c r="J283" s="310">
        <v>29</v>
      </c>
      <c r="K283" s="310">
        <v>1</v>
      </c>
      <c r="L283" s="299">
        <v>1</v>
      </c>
      <c r="M283" s="338">
        <v>1</v>
      </c>
      <c r="N283" s="303">
        <v>1</v>
      </c>
      <c r="O283" s="303">
        <v>2</v>
      </c>
      <c r="P283" s="303">
        <v>0</v>
      </c>
      <c r="Q283" s="303">
        <v>0</v>
      </c>
    </row>
    <row r="284" spans="2:17" x14ac:dyDescent="0.25">
      <c r="B284" s="338" t="s">
        <v>161</v>
      </c>
      <c r="C284" s="401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95">
        <v>0</v>
      </c>
      <c r="P284" s="295">
        <v>0</v>
      </c>
      <c r="Q284" s="295">
        <v>0</v>
      </c>
    </row>
    <row r="285" spans="2:17" x14ac:dyDescent="0.25">
      <c r="B285" s="337" t="s">
        <v>85</v>
      </c>
      <c r="C285" s="436"/>
      <c r="D285" s="295">
        <v>0</v>
      </c>
      <c r="E285" s="295">
        <v>0</v>
      </c>
      <c r="F285" s="295">
        <v>0</v>
      </c>
      <c r="G285" s="295">
        <v>0</v>
      </c>
      <c r="H285" s="295">
        <v>0</v>
      </c>
      <c r="I285" s="295">
        <v>0</v>
      </c>
      <c r="J285" s="295">
        <v>0</v>
      </c>
      <c r="K285" s="295">
        <v>0</v>
      </c>
      <c r="L285" s="295">
        <v>0</v>
      </c>
      <c r="M285" s="295">
        <v>0</v>
      </c>
      <c r="N285" s="295">
        <v>0</v>
      </c>
      <c r="O285" s="295">
        <v>0</v>
      </c>
      <c r="P285" s="295">
        <v>0</v>
      </c>
      <c r="Q285" s="295">
        <v>0</v>
      </c>
    </row>
    <row r="286" spans="2:17" x14ac:dyDescent="0.25">
      <c r="B286" s="402"/>
      <c r="C286" s="403"/>
      <c r="D286" s="288">
        <f>D281+D282+D283+D284+D285</f>
        <v>0</v>
      </c>
      <c r="E286" s="288">
        <f t="shared" ref="E286" si="65">E281+E282+E283+E284+E285</f>
        <v>0</v>
      </c>
      <c r="F286" s="288">
        <f>SUM(F281:F285)</f>
        <v>228</v>
      </c>
      <c r="G286" s="288">
        <f>SUM(G281:G285)</f>
        <v>3198375</v>
      </c>
      <c r="H286" s="288">
        <f t="shared" ref="H286" si="66">H281+H282+H283+H284+H285</f>
        <v>199998</v>
      </c>
      <c r="I286" s="288">
        <f>SUM(I281:I285)</f>
        <v>150</v>
      </c>
      <c r="J286" s="288">
        <f>J281+J282+J283+J284+J285</f>
        <v>109</v>
      </c>
      <c r="K286" s="288">
        <f>K281+K282+K283+K284+K285</f>
        <v>20</v>
      </c>
      <c r="L286" s="288">
        <f>SUM(L281:L285)</f>
        <v>14</v>
      </c>
      <c r="M286" s="288">
        <f>M281+M282+M283+M284+M285</f>
        <v>55</v>
      </c>
      <c r="N286" s="288">
        <f>N281+N282+N283+N284+N285</f>
        <v>50</v>
      </c>
      <c r="O286" s="288">
        <f>O281+O282+O283+O284+O285</f>
        <v>64</v>
      </c>
      <c r="P286" s="288">
        <f t="shared" ref="P286:Q286" si="67">P281+P282+P283+P284+P285</f>
        <v>50</v>
      </c>
      <c r="Q286" s="288">
        <f t="shared" si="67"/>
        <v>9</v>
      </c>
    </row>
    <row r="289" spans="2:17" ht="18.75" x14ac:dyDescent="0.3">
      <c r="B289" s="451" t="s">
        <v>466</v>
      </c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1"/>
      <c r="N289" s="336"/>
      <c r="O289" s="336"/>
      <c r="P289" s="336"/>
      <c r="Q289" s="336"/>
    </row>
    <row r="290" spans="2:17" x14ac:dyDescent="0.25">
      <c r="B290" s="336"/>
      <c r="C290" s="336"/>
      <c r="D290" s="336"/>
      <c r="E290" s="336"/>
      <c r="F290" s="336"/>
      <c r="G290" s="336"/>
      <c r="H290" s="336"/>
      <c r="I290" s="336"/>
      <c r="J290" s="336"/>
      <c r="K290" s="336"/>
      <c r="L290" s="336"/>
      <c r="M290" s="336"/>
      <c r="N290" s="336"/>
      <c r="O290" s="336"/>
      <c r="P290" s="336"/>
      <c r="Q290" s="336"/>
    </row>
    <row r="291" spans="2:17" x14ac:dyDescent="0.25">
      <c r="B291" s="406" t="s">
        <v>5</v>
      </c>
      <c r="C291" s="406" t="s">
        <v>12</v>
      </c>
      <c r="D291" s="406" t="s">
        <v>6</v>
      </c>
      <c r="E291" s="406" t="s">
        <v>17</v>
      </c>
      <c r="F291" s="406" t="s">
        <v>15</v>
      </c>
      <c r="G291" s="406" t="s">
        <v>100</v>
      </c>
      <c r="H291" s="406" t="s">
        <v>14</v>
      </c>
      <c r="I291" s="406" t="s">
        <v>13</v>
      </c>
      <c r="J291" s="406" t="s">
        <v>8</v>
      </c>
      <c r="K291" s="398" t="s">
        <v>113</v>
      </c>
      <c r="L291" s="409"/>
      <c r="M291" s="409"/>
      <c r="N291" s="409"/>
      <c r="O291" s="399"/>
      <c r="P291" s="394" t="s">
        <v>16</v>
      </c>
      <c r="Q291" s="395"/>
    </row>
    <row r="292" spans="2:17" ht="30" x14ac:dyDescent="0.25">
      <c r="B292" s="407"/>
      <c r="C292" s="407"/>
      <c r="D292" s="407"/>
      <c r="E292" s="407"/>
      <c r="F292" s="407"/>
      <c r="G292" s="407"/>
      <c r="H292" s="407"/>
      <c r="I292" s="407"/>
      <c r="J292" s="407"/>
      <c r="K292" s="398" t="s">
        <v>1</v>
      </c>
      <c r="L292" s="399"/>
      <c r="M292" s="398" t="s">
        <v>2</v>
      </c>
      <c r="N292" s="399"/>
      <c r="O292" s="283" t="s">
        <v>10</v>
      </c>
      <c r="P292" s="396"/>
      <c r="Q292" s="397"/>
    </row>
    <row r="293" spans="2:17" x14ac:dyDescent="0.25">
      <c r="B293" s="408"/>
      <c r="C293" s="408"/>
      <c r="D293" s="408"/>
      <c r="E293" s="408"/>
      <c r="F293" s="408"/>
      <c r="G293" s="408"/>
      <c r="H293" s="408"/>
      <c r="I293" s="408"/>
      <c r="J293" s="408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338" t="s">
        <v>0</v>
      </c>
      <c r="C294" s="400">
        <v>43031</v>
      </c>
      <c r="D294" s="338">
        <v>0</v>
      </c>
      <c r="E294" s="338">
        <v>0</v>
      </c>
      <c r="F294" s="307">
        <v>156</v>
      </c>
      <c r="G294" s="308">
        <v>666000</v>
      </c>
      <c r="H294" s="308">
        <v>105200</v>
      </c>
      <c r="I294" s="307">
        <v>111</v>
      </c>
      <c r="J294" s="307">
        <v>61</v>
      </c>
      <c r="K294" s="307">
        <v>48</v>
      </c>
      <c r="L294" s="307">
        <v>39</v>
      </c>
      <c r="M294" s="307">
        <v>47</v>
      </c>
      <c r="N294" s="307">
        <v>48</v>
      </c>
      <c r="O294" s="307">
        <v>87</v>
      </c>
      <c r="P294" s="328">
        <v>81</v>
      </c>
      <c r="Q294" s="328">
        <v>11</v>
      </c>
    </row>
    <row r="295" spans="2:17" x14ac:dyDescent="0.25">
      <c r="B295" s="337" t="s">
        <v>24</v>
      </c>
      <c r="C295" s="401"/>
      <c r="D295" s="299">
        <v>0</v>
      </c>
      <c r="E295" s="299">
        <v>0</v>
      </c>
      <c r="F295" s="310">
        <v>60</v>
      </c>
      <c r="G295" s="311">
        <v>656100</v>
      </c>
      <c r="H295" s="311">
        <v>21000</v>
      </c>
      <c r="I295" s="310">
        <v>68</v>
      </c>
      <c r="J295" s="310">
        <v>70</v>
      </c>
      <c r="K295" s="310">
        <v>18</v>
      </c>
      <c r="L295" s="310">
        <v>13</v>
      </c>
      <c r="M295" s="310">
        <v>3</v>
      </c>
      <c r="N295" s="310">
        <v>2</v>
      </c>
      <c r="O295" s="307">
        <v>15</v>
      </c>
      <c r="P295" s="299">
        <v>12</v>
      </c>
      <c r="Q295" s="289">
        <v>0</v>
      </c>
    </row>
    <row r="296" spans="2:17" x14ac:dyDescent="0.25">
      <c r="B296" s="337" t="s">
        <v>25</v>
      </c>
      <c r="C296" s="401"/>
      <c r="D296" s="299">
        <v>0</v>
      </c>
      <c r="E296" s="299">
        <v>0</v>
      </c>
      <c r="F296" s="310">
        <v>32</v>
      </c>
      <c r="G296" s="310">
        <v>422867</v>
      </c>
      <c r="H296" s="310">
        <v>1290</v>
      </c>
      <c r="I296" s="310">
        <v>0</v>
      </c>
      <c r="J296" s="310">
        <v>12</v>
      </c>
      <c r="K296" s="310">
        <v>7</v>
      </c>
      <c r="L296" s="299">
        <v>7</v>
      </c>
      <c r="M296" s="338">
        <v>1</v>
      </c>
      <c r="N296" s="303">
        <v>1</v>
      </c>
      <c r="O296" s="303">
        <v>8</v>
      </c>
      <c r="P296" s="303">
        <v>6</v>
      </c>
      <c r="Q296" s="303">
        <v>0</v>
      </c>
    </row>
    <row r="297" spans="2:17" x14ac:dyDescent="0.25">
      <c r="B297" s="338" t="s">
        <v>161</v>
      </c>
      <c r="C297" s="401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295">
        <v>0</v>
      </c>
      <c r="P297" s="295">
        <v>0</v>
      </c>
      <c r="Q297" s="295">
        <v>0</v>
      </c>
    </row>
    <row r="298" spans="2:17" x14ac:dyDescent="0.25">
      <c r="B298" s="337" t="s">
        <v>85</v>
      </c>
      <c r="C298" s="436"/>
      <c r="D298" s="295">
        <v>0</v>
      </c>
      <c r="E298" s="295">
        <v>0</v>
      </c>
      <c r="F298" s="295">
        <v>132</v>
      </c>
      <c r="G298" s="295">
        <v>0</v>
      </c>
      <c r="H298" s="295">
        <v>99290</v>
      </c>
      <c r="I298" s="295">
        <v>0</v>
      </c>
      <c r="J298" s="295">
        <v>34</v>
      </c>
      <c r="K298" s="295">
        <v>33</v>
      </c>
      <c r="L298" s="295">
        <v>28</v>
      </c>
      <c r="M298" s="295">
        <v>0</v>
      </c>
      <c r="N298" s="295">
        <v>0</v>
      </c>
      <c r="O298" s="295">
        <v>28</v>
      </c>
      <c r="P298" s="295">
        <v>0</v>
      </c>
      <c r="Q298" s="295">
        <v>0</v>
      </c>
    </row>
    <row r="299" spans="2:17" x14ac:dyDescent="0.25">
      <c r="B299" s="402"/>
      <c r="C299" s="403"/>
      <c r="D299" s="288">
        <f>D294+D295+D296+D297+D298</f>
        <v>0</v>
      </c>
      <c r="E299" s="288">
        <f t="shared" ref="E299" si="68">E294+E295+E296+E297+E298</f>
        <v>0</v>
      </c>
      <c r="F299" s="288">
        <f>SUM(F294:F298)</f>
        <v>380</v>
      </c>
      <c r="G299" s="288">
        <f>SUM(G294:G298)</f>
        <v>1744967</v>
      </c>
      <c r="H299" s="288">
        <f t="shared" ref="H299" si="69">H294+H295+H296+H297+H298</f>
        <v>226780</v>
      </c>
      <c r="I299" s="288">
        <f>SUM(I294:I298)</f>
        <v>179</v>
      </c>
      <c r="J299" s="288">
        <f>J294+J295+J296+J297+J298</f>
        <v>177</v>
      </c>
      <c r="K299" s="288">
        <f>K294+K295+K296+K297+K298</f>
        <v>106</v>
      </c>
      <c r="L299" s="288">
        <f>SUM(L294:L298)</f>
        <v>87</v>
      </c>
      <c r="M299" s="288">
        <f>M294+M295+M296+M297+M298</f>
        <v>51</v>
      </c>
      <c r="N299" s="288">
        <f>N294+N295+N296+N297+N298</f>
        <v>51</v>
      </c>
      <c r="O299" s="288">
        <f>O294+O295+O296+O297+O298</f>
        <v>138</v>
      </c>
      <c r="P299" s="288">
        <f t="shared" ref="P299:Q299" si="70">P294+P295+P296+P297+P298</f>
        <v>99</v>
      </c>
      <c r="Q299" s="288">
        <f t="shared" si="70"/>
        <v>11</v>
      </c>
    </row>
    <row r="302" spans="2:17" ht="18.75" x14ac:dyDescent="0.3">
      <c r="B302" s="451" t="s">
        <v>467</v>
      </c>
      <c r="C302" s="451"/>
      <c r="D302" s="451"/>
      <c r="E302" s="451"/>
      <c r="F302" s="451"/>
      <c r="G302" s="451"/>
      <c r="H302" s="451"/>
      <c r="I302" s="451"/>
      <c r="J302" s="451"/>
      <c r="K302" s="451"/>
      <c r="L302" s="451"/>
      <c r="M302" s="451"/>
      <c r="N302" s="336"/>
      <c r="O302" s="336"/>
      <c r="P302" s="336"/>
      <c r="Q302" s="336"/>
    </row>
    <row r="303" spans="2:17" x14ac:dyDescent="0.25">
      <c r="B303" s="336"/>
      <c r="C303" s="336"/>
      <c r="D303" s="336"/>
      <c r="E303" s="336"/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</row>
    <row r="304" spans="2:17" x14ac:dyDescent="0.25">
      <c r="B304" s="406" t="s">
        <v>5</v>
      </c>
      <c r="C304" s="406" t="s">
        <v>12</v>
      </c>
      <c r="D304" s="406" t="s">
        <v>6</v>
      </c>
      <c r="E304" s="406" t="s">
        <v>17</v>
      </c>
      <c r="F304" s="406" t="s">
        <v>15</v>
      </c>
      <c r="G304" s="406" t="s">
        <v>100</v>
      </c>
      <c r="H304" s="406" t="s">
        <v>14</v>
      </c>
      <c r="I304" s="406" t="s">
        <v>13</v>
      </c>
      <c r="J304" s="406" t="s">
        <v>8</v>
      </c>
      <c r="K304" s="398" t="s">
        <v>113</v>
      </c>
      <c r="L304" s="409"/>
      <c r="M304" s="409"/>
      <c r="N304" s="409"/>
      <c r="O304" s="399"/>
      <c r="P304" s="394" t="s">
        <v>16</v>
      </c>
      <c r="Q304" s="395"/>
    </row>
    <row r="305" spans="2:17" ht="30" x14ac:dyDescent="0.25">
      <c r="B305" s="407"/>
      <c r="C305" s="407"/>
      <c r="D305" s="407"/>
      <c r="E305" s="407"/>
      <c r="F305" s="407"/>
      <c r="G305" s="407"/>
      <c r="H305" s="407"/>
      <c r="I305" s="407"/>
      <c r="J305" s="407"/>
      <c r="K305" s="398" t="s">
        <v>1</v>
      </c>
      <c r="L305" s="399"/>
      <c r="M305" s="398" t="s">
        <v>2</v>
      </c>
      <c r="N305" s="399"/>
      <c r="O305" s="283" t="s">
        <v>10</v>
      </c>
      <c r="P305" s="396"/>
      <c r="Q305" s="397"/>
    </row>
    <row r="306" spans="2:17" x14ac:dyDescent="0.25">
      <c r="B306" s="408"/>
      <c r="C306" s="408"/>
      <c r="D306" s="408"/>
      <c r="E306" s="408"/>
      <c r="F306" s="408"/>
      <c r="G306" s="408"/>
      <c r="H306" s="408"/>
      <c r="I306" s="408"/>
      <c r="J306" s="408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38" t="s">
        <v>0</v>
      </c>
      <c r="C307" s="400">
        <v>43032</v>
      </c>
      <c r="D307" s="338">
        <v>0</v>
      </c>
      <c r="E307" s="338">
        <v>0</v>
      </c>
      <c r="F307" s="307">
        <v>174</v>
      </c>
      <c r="G307" s="308">
        <v>760000</v>
      </c>
      <c r="H307" s="308">
        <v>71000</v>
      </c>
      <c r="I307" s="307">
        <v>103</v>
      </c>
      <c r="J307" s="307">
        <v>67</v>
      </c>
      <c r="K307" s="307">
        <v>49</v>
      </c>
      <c r="L307" s="307">
        <v>45</v>
      </c>
      <c r="M307" s="307">
        <v>48</v>
      </c>
      <c r="N307" s="307">
        <v>47</v>
      </c>
      <c r="O307" s="307">
        <v>92</v>
      </c>
      <c r="P307" s="328">
        <v>98</v>
      </c>
      <c r="Q307" s="328">
        <v>11</v>
      </c>
    </row>
    <row r="308" spans="2:17" x14ac:dyDescent="0.25">
      <c r="B308" s="337" t="s">
        <v>24</v>
      </c>
      <c r="C308" s="401"/>
      <c r="D308" s="299">
        <v>0</v>
      </c>
      <c r="E308" s="299">
        <v>0</v>
      </c>
      <c r="F308" s="310">
        <v>53</v>
      </c>
      <c r="G308" s="311">
        <v>529320</v>
      </c>
      <c r="H308" s="311">
        <v>18700</v>
      </c>
      <c r="I308" s="310">
        <v>35</v>
      </c>
      <c r="J308" s="310">
        <v>59</v>
      </c>
      <c r="K308" s="310">
        <v>18</v>
      </c>
      <c r="L308" s="310">
        <v>15</v>
      </c>
      <c r="M308" s="310">
        <v>3</v>
      </c>
      <c r="N308" s="310">
        <v>2</v>
      </c>
      <c r="O308" s="307">
        <v>17</v>
      </c>
      <c r="P308" s="299">
        <v>24</v>
      </c>
      <c r="Q308" s="289">
        <v>0</v>
      </c>
    </row>
    <row r="309" spans="2:17" x14ac:dyDescent="0.25">
      <c r="B309" s="337" t="s">
        <v>25</v>
      </c>
      <c r="C309" s="401"/>
      <c r="D309" s="299">
        <v>0</v>
      </c>
      <c r="E309" s="299">
        <v>0</v>
      </c>
      <c r="F309" s="310">
        <v>32</v>
      </c>
      <c r="G309" s="310">
        <v>339600</v>
      </c>
      <c r="H309" s="310">
        <v>1180</v>
      </c>
      <c r="I309" s="310">
        <v>56</v>
      </c>
      <c r="J309" s="310">
        <v>13</v>
      </c>
      <c r="K309" s="310">
        <v>8</v>
      </c>
      <c r="L309" s="299">
        <v>8</v>
      </c>
      <c r="M309" s="338">
        <v>2</v>
      </c>
      <c r="N309" s="303">
        <v>2</v>
      </c>
      <c r="O309" s="303">
        <v>10</v>
      </c>
      <c r="P309" s="303">
        <v>6</v>
      </c>
      <c r="Q309" s="303">
        <v>0</v>
      </c>
    </row>
    <row r="310" spans="2:17" x14ac:dyDescent="0.25">
      <c r="B310" s="338" t="s">
        <v>161</v>
      </c>
      <c r="C310" s="401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295">
        <v>0</v>
      </c>
      <c r="P310" s="295">
        <v>0</v>
      </c>
      <c r="Q310" s="295">
        <v>0</v>
      </c>
    </row>
    <row r="311" spans="2:17" x14ac:dyDescent="0.25">
      <c r="B311" s="337" t="s">
        <v>85</v>
      </c>
      <c r="C311" s="436"/>
      <c r="D311" s="295">
        <v>0</v>
      </c>
      <c r="E311" s="295">
        <v>0</v>
      </c>
      <c r="F311" s="295">
        <v>37</v>
      </c>
      <c r="G311" s="295">
        <v>0</v>
      </c>
      <c r="H311" s="295">
        <v>52228.5</v>
      </c>
      <c r="I311" s="295">
        <v>0</v>
      </c>
      <c r="J311" s="295">
        <v>19</v>
      </c>
      <c r="K311" s="295">
        <v>28</v>
      </c>
      <c r="L311" s="295">
        <v>39</v>
      </c>
      <c r="M311" s="295">
        <v>0</v>
      </c>
      <c r="N311" s="295">
        <v>0</v>
      </c>
      <c r="O311" s="295">
        <v>39</v>
      </c>
      <c r="P311" s="295">
        <v>0</v>
      </c>
      <c r="Q311" s="295">
        <v>0</v>
      </c>
    </row>
    <row r="312" spans="2:17" x14ac:dyDescent="0.25">
      <c r="B312" s="402"/>
      <c r="C312" s="403"/>
      <c r="D312" s="288">
        <f>D307+D308+D309+D310+D311</f>
        <v>0</v>
      </c>
      <c r="E312" s="288">
        <f t="shared" ref="E312" si="71">E307+E308+E309+E310+E311</f>
        <v>0</v>
      </c>
      <c r="F312" s="288">
        <f>SUM(F307:F311)</f>
        <v>296</v>
      </c>
      <c r="G312" s="288">
        <f>SUM(G307:G311)</f>
        <v>1628920</v>
      </c>
      <c r="H312" s="288">
        <f t="shared" ref="H312" si="72">H307+H308+H309+H310+H311</f>
        <v>143108.5</v>
      </c>
      <c r="I312" s="288">
        <f>SUM(I307:I311)</f>
        <v>194</v>
      </c>
      <c r="J312" s="288">
        <f>J307+J308+J309+J310+J311</f>
        <v>158</v>
      </c>
      <c r="K312" s="288">
        <f>K307+K308+K309+K310+K311</f>
        <v>103</v>
      </c>
      <c r="L312" s="288">
        <f>SUM(L307:L311)</f>
        <v>107</v>
      </c>
      <c r="M312" s="288">
        <f>M307+M308+M309+M310+M311</f>
        <v>53</v>
      </c>
      <c r="N312" s="288">
        <f>N307+N308+N309+N310+N311</f>
        <v>51</v>
      </c>
      <c r="O312" s="288">
        <f>O307+O308+O309+O310+O311</f>
        <v>158</v>
      </c>
      <c r="P312" s="288">
        <f t="shared" ref="P312:Q312" si="73">P307+P308+P309+P310+P311</f>
        <v>128</v>
      </c>
      <c r="Q312" s="288">
        <f t="shared" si="73"/>
        <v>11</v>
      </c>
    </row>
    <row r="315" spans="2:17" ht="18.75" x14ac:dyDescent="0.3">
      <c r="B315" s="451" t="s">
        <v>468</v>
      </c>
      <c r="C315" s="451"/>
      <c r="D315" s="451"/>
      <c r="E315" s="451"/>
      <c r="F315" s="451"/>
      <c r="G315" s="451"/>
      <c r="H315" s="451"/>
      <c r="I315" s="451"/>
      <c r="J315" s="451"/>
      <c r="K315" s="451"/>
      <c r="L315" s="451"/>
      <c r="M315" s="451"/>
      <c r="N315" s="336"/>
      <c r="O315" s="336"/>
      <c r="P315" s="336"/>
      <c r="Q315" s="336"/>
    </row>
    <row r="316" spans="2:17" x14ac:dyDescent="0.25">
      <c r="B316" s="336"/>
      <c r="C316" s="336"/>
      <c r="D316" s="336"/>
      <c r="E316" s="336"/>
      <c r="F316" s="336"/>
      <c r="G316" s="336"/>
      <c r="H316" s="336"/>
      <c r="I316" s="336"/>
      <c r="J316" s="336"/>
      <c r="K316" s="336"/>
      <c r="L316" s="336"/>
      <c r="M316" s="336"/>
      <c r="N316" s="336"/>
      <c r="O316" s="336"/>
      <c r="P316" s="336"/>
      <c r="Q316" s="336"/>
    </row>
    <row r="317" spans="2:17" x14ac:dyDescent="0.25">
      <c r="B317" s="406" t="s">
        <v>5</v>
      </c>
      <c r="C317" s="406" t="s">
        <v>12</v>
      </c>
      <c r="D317" s="406" t="s">
        <v>6</v>
      </c>
      <c r="E317" s="406" t="s">
        <v>17</v>
      </c>
      <c r="F317" s="406" t="s">
        <v>15</v>
      </c>
      <c r="G317" s="406" t="s">
        <v>100</v>
      </c>
      <c r="H317" s="406" t="s">
        <v>14</v>
      </c>
      <c r="I317" s="406" t="s">
        <v>13</v>
      </c>
      <c r="J317" s="406" t="s">
        <v>8</v>
      </c>
      <c r="K317" s="398" t="s">
        <v>113</v>
      </c>
      <c r="L317" s="409"/>
      <c r="M317" s="409"/>
      <c r="N317" s="409"/>
      <c r="O317" s="399"/>
      <c r="P317" s="394" t="s">
        <v>16</v>
      </c>
      <c r="Q317" s="395"/>
    </row>
    <row r="318" spans="2:17" ht="30" x14ac:dyDescent="0.25">
      <c r="B318" s="407"/>
      <c r="C318" s="407"/>
      <c r="D318" s="407"/>
      <c r="E318" s="407"/>
      <c r="F318" s="407"/>
      <c r="G318" s="407"/>
      <c r="H318" s="407"/>
      <c r="I318" s="407"/>
      <c r="J318" s="407"/>
      <c r="K318" s="398" t="s">
        <v>1</v>
      </c>
      <c r="L318" s="399"/>
      <c r="M318" s="398" t="s">
        <v>2</v>
      </c>
      <c r="N318" s="399"/>
      <c r="O318" s="283" t="s">
        <v>10</v>
      </c>
      <c r="P318" s="396"/>
      <c r="Q318" s="397"/>
    </row>
    <row r="319" spans="2:17" x14ac:dyDescent="0.25">
      <c r="B319" s="408"/>
      <c r="C319" s="408"/>
      <c r="D319" s="408"/>
      <c r="E319" s="408"/>
      <c r="F319" s="408"/>
      <c r="G319" s="408"/>
      <c r="H319" s="408"/>
      <c r="I319" s="408"/>
      <c r="J319" s="408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38" t="s">
        <v>0</v>
      </c>
      <c r="C320" s="400">
        <v>43033</v>
      </c>
      <c r="D320" s="338">
        <v>36</v>
      </c>
      <c r="E320" s="338">
        <v>0</v>
      </c>
      <c r="F320" s="307">
        <v>217</v>
      </c>
      <c r="G320" s="308">
        <v>2031227</v>
      </c>
      <c r="H320" s="308">
        <v>213943</v>
      </c>
      <c r="I320" s="307">
        <v>136</v>
      </c>
      <c r="J320" s="307">
        <v>79</v>
      </c>
      <c r="K320" s="307">
        <v>52</v>
      </c>
      <c r="L320" s="307">
        <v>47</v>
      </c>
      <c r="M320" s="307">
        <v>48</v>
      </c>
      <c r="N320" s="307">
        <v>48</v>
      </c>
      <c r="O320" s="307">
        <v>95</v>
      </c>
      <c r="P320" s="328">
        <v>100</v>
      </c>
      <c r="Q320" s="328">
        <v>9</v>
      </c>
    </row>
    <row r="321" spans="2:17" x14ac:dyDescent="0.25">
      <c r="B321" s="337" t="s">
        <v>24</v>
      </c>
      <c r="C321" s="401"/>
      <c r="D321" s="299">
        <v>7.9</v>
      </c>
      <c r="E321" s="299">
        <v>0</v>
      </c>
      <c r="F321" s="310">
        <v>54</v>
      </c>
      <c r="G321" s="311">
        <v>664440</v>
      </c>
      <c r="H321" s="311">
        <v>122300</v>
      </c>
      <c r="I321" s="310">
        <v>60</v>
      </c>
      <c r="J321" s="310">
        <v>77</v>
      </c>
      <c r="K321" s="310">
        <v>17</v>
      </c>
      <c r="L321" s="310">
        <v>17</v>
      </c>
      <c r="M321" s="310">
        <v>4</v>
      </c>
      <c r="N321" s="310">
        <v>4</v>
      </c>
      <c r="O321" s="307">
        <v>21</v>
      </c>
      <c r="P321" s="299">
        <v>24</v>
      </c>
      <c r="Q321" s="289">
        <v>0</v>
      </c>
    </row>
    <row r="322" spans="2:17" x14ac:dyDescent="0.25">
      <c r="B322" s="337" t="s">
        <v>25</v>
      </c>
      <c r="C322" s="401"/>
      <c r="D322" s="299">
        <v>0</v>
      </c>
      <c r="E322" s="299">
        <v>0</v>
      </c>
      <c r="F322" s="310">
        <v>38</v>
      </c>
      <c r="G322" s="341">
        <v>358030</v>
      </c>
      <c r="H322" s="341">
        <v>846</v>
      </c>
      <c r="I322" s="341">
        <v>58</v>
      </c>
      <c r="J322" s="341">
        <v>15</v>
      </c>
      <c r="K322" s="341">
        <v>9</v>
      </c>
      <c r="L322" s="341">
        <v>9</v>
      </c>
      <c r="M322" s="341">
        <v>1</v>
      </c>
      <c r="N322" s="341">
        <v>1</v>
      </c>
      <c r="O322" s="340">
        <v>10</v>
      </c>
      <c r="P322" s="303">
        <v>6</v>
      </c>
      <c r="Q322" s="303">
        <v>0</v>
      </c>
    </row>
    <row r="323" spans="2:17" x14ac:dyDescent="0.25">
      <c r="B323" s="338" t="s">
        <v>161</v>
      </c>
      <c r="C323" s="401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295">
        <v>0</v>
      </c>
      <c r="P323" s="295">
        <v>0</v>
      </c>
      <c r="Q323" s="295">
        <v>0</v>
      </c>
    </row>
    <row r="324" spans="2:17" x14ac:dyDescent="0.25">
      <c r="B324" s="337" t="s">
        <v>85</v>
      </c>
      <c r="C324" s="436"/>
      <c r="D324" s="295">
        <v>0</v>
      </c>
      <c r="E324" s="295">
        <v>0</v>
      </c>
      <c r="F324" s="295">
        <v>69</v>
      </c>
      <c r="G324" s="295">
        <v>0</v>
      </c>
      <c r="H324" s="295">
        <v>120556.5</v>
      </c>
      <c r="I324" s="295">
        <v>0</v>
      </c>
      <c r="J324" s="295">
        <v>34</v>
      </c>
      <c r="K324" s="295">
        <v>39</v>
      </c>
      <c r="L324" s="295">
        <v>37</v>
      </c>
      <c r="M324" s="295">
        <v>0</v>
      </c>
      <c r="N324" s="295">
        <v>0</v>
      </c>
      <c r="O324" s="295">
        <v>37</v>
      </c>
      <c r="P324" s="295">
        <v>0</v>
      </c>
      <c r="Q324" s="295">
        <v>0</v>
      </c>
    </row>
    <row r="325" spans="2:17" x14ac:dyDescent="0.25">
      <c r="B325" s="402"/>
      <c r="C325" s="403"/>
      <c r="D325" s="288">
        <f>D320+D321+D322+D323+D324</f>
        <v>43.9</v>
      </c>
      <c r="E325" s="288">
        <f t="shared" ref="E325" si="74">E320+E321+E322+E323+E324</f>
        <v>0</v>
      </c>
      <c r="F325" s="288">
        <f>SUM(F320:F324)</f>
        <v>378</v>
      </c>
      <c r="G325" s="288">
        <f>SUM(G320:G324)</f>
        <v>3053697</v>
      </c>
      <c r="H325" s="288">
        <f t="shared" ref="H325" si="75">H320+H321+H322+H323+H324</f>
        <v>457645.5</v>
      </c>
      <c r="I325" s="288">
        <f>SUM(I320:I324)</f>
        <v>254</v>
      </c>
      <c r="J325" s="288">
        <f>J320+J321+J322+J323+J324</f>
        <v>205</v>
      </c>
      <c r="K325" s="288">
        <f>K320+K321+K322+K323+K324</f>
        <v>117</v>
      </c>
      <c r="L325" s="288">
        <f>SUM(L320:L324)</f>
        <v>110</v>
      </c>
      <c r="M325" s="288">
        <f>M320+M321+M322+M323+M324</f>
        <v>53</v>
      </c>
      <c r="N325" s="288">
        <f>N320+N321+N322+N323+N324</f>
        <v>53</v>
      </c>
      <c r="O325" s="288">
        <f>O320+O321+O322+O323+O324</f>
        <v>163</v>
      </c>
      <c r="P325" s="288">
        <f t="shared" ref="P325:Q325" si="76">P320+P321+P322+P323+P324</f>
        <v>130</v>
      </c>
      <c r="Q325" s="288">
        <f t="shared" si="76"/>
        <v>9</v>
      </c>
    </row>
    <row r="328" spans="2:17" ht="18.75" x14ac:dyDescent="0.3">
      <c r="B328" s="451" t="s">
        <v>469</v>
      </c>
      <c r="C328" s="451"/>
      <c r="D328" s="451"/>
      <c r="E328" s="451"/>
      <c r="F328" s="451"/>
      <c r="G328" s="451"/>
      <c r="H328" s="451"/>
      <c r="I328" s="451"/>
      <c r="J328" s="451"/>
      <c r="K328" s="451"/>
      <c r="L328" s="451"/>
      <c r="M328" s="451"/>
      <c r="N328" s="336"/>
      <c r="O328" s="336"/>
      <c r="P328" s="336"/>
      <c r="Q328" s="336"/>
    </row>
    <row r="329" spans="2:17" x14ac:dyDescent="0.25">
      <c r="B329" s="336"/>
      <c r="C329" s="336"/>
      <c r="D329" s="336"/>
      <c r="E329" s="336"/>
      <c r="F329" s="336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  <c r="Q329" s="336"/>
    </row>
    <row r="330" spans="2:17" x14ac:dyDescent="0.25">
      <c r="B330" s="406" t="s">
        <v>5</v>
      </c>
      <c r="C330" s="406" t="s">
        <v>12</v>
      </c>
      <c r="D330" s="406" t="s">
        <v>6</v>
      </c>
      <c r="E330" s="406" t="s">
        <v>17</v>
      </c>
      <c r="F330" s="406" t="s">
        <v>15</v>
      </c>
      <c r="G330" s="406" t="s">
        <v>100</v>
      </c>
      <c r="H330" s="406" t="s">
        <v>14</v>
      </c>
      <c r="I330" s="406" t="s">
        <v>13</v>
      </c>
      <c r="J330" s="406" t="s">
        <v>8</v>
      </c>
      <c r="K330" s="398" t="s">
        <v>113</v>
      </c>
      <c r="L330" s="409"/>
      <c r="M330" s="409"/>
      <c r="N330" s="409"/>
      <c r="O330" s="399"/>
      <c r="P330" s="394" t="s">
        <v>16</v>
      </c>
      <c r="Q330" s="395"/>
    </row>
    <row r="331" spans="2:17" ht="30" x14ac:dyDescent="0.25">
      <c r="B331" s="407"/>
      <c r="C331" s="407"/>
      <c r="D331" s="407"/>
      <c r="E331" s="407"/>
      <c r="F331" s="407"/>
      <c r="G331" s="407"/>
      <c r="H331" s="407"/>
      <c r="I331" s="407"/>
      <c r="J331" s="407"/>
      <c r="K331" s="398" t="s">
        <v>1</v>
      </c>
      <c r="L331" s="399"/>
      <c r="M331" s="398" t="s">
        <v>2</v>
      </c>
      <c r="N331" s="399"/>
      <c r="O331" s="283" t="s">
        <v>10</v>
      </c>
      <c r="P331" s="396"/>
      <c r="Q331" s="397"/>
    </row>
    <row r="332" spans="2:17" x14ac:dyDescent="0.25">
      <c r="B332" s="408"/>
      <c r="C332" s="408"/>
      <c r="D332" s="408"/>
      <c r="E332" s="408"/>
      <c r="F332" s="408"/>
      <c r="G332" s="408"/>
      <c r="H332" s="408"/>
      <c r="I332" s="408"/>
      <c r="J332" s="408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38" t="s">
        <v>0</v>
      </c>
      <c r="C333" s="400">
        <v>43034</v>
      </c>
      <c r="D333" s="338">
        <v>42</v>
      </c>
      <c r="E333" s="338">
        <v>0</v>
      </c>
      <c r="F333" s="307">
        <v>233</v>
      </c>
      <c r="G333" s="308">
        <v>2637309</v>
      </c>
      <c r="H333" s="308">
        <v>258654</v>
      </c>
      <c r="I333" s="307">
        <v>121</v>
      </c>
      <c r="J333" s="307">
        <v>69</v>
      </c>
      <c r="K333" s="307">
        <v>49</v>
      </c>
      <c r="L333" s="307">
        <v>44</v>
      </c>
      <c r="M333" s="307">
        <v>48</v>
      </c>
      <c r="N333" s="307">
        <v>47</v>
      </c>
      <c r="O333" s="307">
        <v>91</v>
      </c>
      <c r="P333" s="328">
        <v>96</v>
      </c>
      <c r="Q333" s="328">
        <v>11</v>
      </c>
    </row>
    <row r="334" spans="2:17" x14ac:dyDescent="0.25">
      <c r="B334" s="337" t="s">
        <v>24</v>
      </c>
      <c r="C334" s="401"/>
      <c r="D334" s="299">
        <v>6.3</v>
      </c>
      <c r="E334" s="299">
        <v>0</v>
      </c>
      <c r="F334" s="310">
        <v>40</v>
      </c>
      <c r="G334" s="311">
        <v>862380</v>
      </c>
      <c r="H334" s="311">
        <v>130720</v>
      </c>
      <c r="I334" s="310">
        <v>65</v>
      </c>
      <c r="J334" s="310">
        <v>80</v>
      </c>
      <c r="K334" s="310">
        <v>17</v>
      </c>
      <c r="L334" s="310">
        <v>18</v>
      </c>
      <c r="M334" s="310">
        <v>7</v>
      </c>
      <c r="N334" s="310">
        <v>4</v>
      </c>
      <c r="O334" s="307">
        <v>22</v>
      </c>
      <c r="P334" s="299">
        <v>24</v>
      </c>
      <c r="Q334" s="289">
        <v>0</v>
      </c>
    </row>
    <row r="335" spans="2:17" x14ac:dyDescent="0.25">
      <c r="B335" s="337" t="s">
        <v>25</v>
      </c>
      <c r="C335" s="401"/>
      <c r="D335" s="299">
        <v>0</v>
      </c>
      <c r="E335" s="299">
        <v>0</v>
      </c>
      <c r="F335" s="310">
        <v>72</v>
      </c>
      <c r="G335" s="341">
        <v>432100</v>
      </c>
      <c r="H335" s="341">
        <v>996</v>
      </c>
      <c r="I335" s="341">
        <v>52</v>
      </c>
      <c r="J335" s="341">
        <v>17</v>
      </c>
      <c r="K335" s="341">
        <v>9</v>
      </c>
      <c r="L335" s="341">
        <v>9</v>
      </c>
      <c r="M335" s="341">
        <v>1</v>
      </c>
      <c r="N335" s="341">
        <v>1</v>
      </c>
      <c r="O335" s="340">
        <v>10</v>
      </c>
      <c r="P335" s="303">
        <v>6</v>
      </c>
      <c r="Q335" s="303">
        <v>0</v>
      </c>
    </row>
    <row r="336" spans="2:17" x14ac:dyDescent="0.25">
      <c r="B336" s="338" t="s">
        <v>161</v>
      </c>
      <c r="C336" s="401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295">
        <v>0</v>
      </c>
      <c r="P336" s="295">
        <v>0</v>
      </c>
      <c r="Q336" s="295">
        <v>0</v>
      </c>
    </row>
    <row r="337" spans="2:17" x14ac:dyDescent="0.25">
      <c r="B337" s="337" t="s">
        <v>85</v>
      </c>
      <c r="C337" s="436"/>
      <c r="D337" s="295">
        <v>0</v>
      </c>
      <c r="E337" s="295">
        <v>0</v>
      </c>
      <c r="F337" s="295">
        <v>129</v>
      </c>
      <c r="G337" s="295">
        <v>0</v>
      </c>
      <c r="H337" s="295">
        <v>126261.5</v>
      </c>
      <c r="I337" s="295">
        <v>0</v>
      </c>
      <c r="J337" s="295">
        <v>36</v>
      </c>
      <c r="K337" s="295">
        <v>37</v>
      </c>
      <c r="L337" s="295">
        <v>35</v>
      </c>
      <c r="M337" s="295">
        <v>0</v>
      </c>
      <c r="N337" s="295">
        <v>0</v>
      </c>
      <c r="O337" s="295">
        <v>35</v>
      </c>
      <c r="P337" s="295">
        <v>0</v>
      </c>
      <c r="Q337" s="295">
        <v>0</v>
      </c>
    </row>
    <row r="338" spans="2:17" x14ac:dyDescent="0.25">
      <c r="B338" s="402"/>
      <c r="C338" s="403"/>
      <c r="D338" s="288">
        <f>D333+D334+D335+D336+D337</f>
        <v>48.3</v>
      </c>
      <c r="E338" s="288">
        <f t="shared" ref="E338" si="77">E333+E334+E335+E336+E337</f>
        <v>0</v>
      </c>
      <c r="F338" s="288">
        <f>SUM(F333:F337)</f>
        <v>474</v>
      </c>
      <c r="G338" s="288">
        <f>SUM(G333:G337)</f>
        <v>3931789</v>
      </c>
      <c r="H338" s="288">
        <f t="shared" ref="H338" si="78">H333+H334+H335+H336+H337</f>
        <v>516631.5</v>
      </c>
      <c r="I338" s="288">
        <f>SUM(I333:I337)</f>
        <v>238</v>
      </c>
      <c r="J338" s="288">
        <f>J333+J334+J335+J336+J337</f>
        <v>202</v>
      </c>
      <c r="K338" s="288">
        <f>K333+K334+K335+K336+K337</f>
        <v>112</v>
      </c>
      <c r="L338" s="288">
        <f>SUM(L333:L337)</f>
        <v>106</v>
      </c>
      <c r="M338" s="288">
        <f>M333+M334+M335+M336+M337</f>
        <v>56</v>
      </c>
      <c r="N338" s="288">
        <f>N333+N334+N335+N336+N337</f>
        <v>52</v>
      </c>
      <c r="O338" s="288">
        <f>O333+O334+O335+O336+O337</f>
        <v>158</v>
      </c>
      <c r="P338" s="288">
        <f t="shared" ref="P338:Q338" si="79">P333+P334+P335+P336+P337</f>
        <v>126</v>
      </c>
      <c r="Q338" s="288">
        <f t="shared" si="79"/>
        <v>11</v>
      </c>
    </row>
    <row r="341" spans="2:17" ht="18.75" x14ac:dyDescent="0.3">
      <c r="B341" s="451" t="s">
        <v>470</v>
      </c>
      <c r="C341" s="451"/>
      <c r="D341" s="451"/>
      <c r="E341" s="451"/>
      <c r="F341" s="451"/>
      <c r="G341" s="451"/>
      <c r="H341" s="451"/>
      <c r="I341" s="451"/>
      <c r="J341" s="451"/>
      <c r="K341" s="451"/>
      <c r="L341" s="451"/>
      <c r="M341" s="451"/>
      <c r="N341" s="336"/>
      <c r="O341" s="336"/>
      <c r="P341" s="336"/>
      <c r="Q341" s="336"/>
    </row>
    <row r="342" spans="2:17" x14ac:dyDescent="0.25">
      <c r="B342" s="336"/>
      <c r="C342" s="336"/>
      <c r="D342" s="336"/>
      <c r="E342" s="336"/>
      <c r="F342" s="336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  <c r="Q342" s="336"/>
    </row>
    <row r="343" spans="2:17" x14ac:dyDescent="0.25">
      <c r="B343" s="406" t="s">
        <v>5</v>
      </c>
      <c r="C343" s="406" t="s">
        <v>12</v>
      </c>
      <c r="D343" s="406" t="s">
        <v>6</v>
      </c>
      <c r="E343" s="406" t="s">
        <v>17</v>
      </c>
      <c r="F343" s="406" t="s">
        <v>15</v>
      </c>
      <c r="G343" s="406" t="s">
        <v>100</v>
      </c>
      <c r="H343" s="406" t="s">
        <v>14</v>
      </c>
      <c r="I343" s="406" t="s">
        <v>13</v>
      </c>
      <c r="J343" s="406" t="s">
        <v>8</v>
      </c>
      <c r="K343" s="398" t="s">
        <v>113</v>
      </c>
      <c r="L343" s="409"/>
      <c r="M343" s="409"/>
      <c r="N343" s="409"/>
      <c r="O343" s="399"/>
      <c r="P343" s="394" t="s">
        <v>16</v>
      </c>
      <c r="Q343" s="395"/>
    </row>
    <row r="344" spans="2:17" ht="30" x14ac:dyDescent="0.25">
      <c r="B344" s="407"/>
      <c r="C344" s="407"/>
      <c r="D344" s="407"/>
      <c r="E344" s="407"/>
      <c r="F344" s="407"/>
      <c r="G344" s="407"/>
      <c r="H344" s="407"/>
      <c r="I344" s="407"/>
      <c r="J344" s="407"/>
      <c r="K344" s="398" t="s">
        <v>1</v>
      </c>
      <c r="L344" s="399"/>
      <c r="M344" s="398" t="s">
        <v>2</v>
      </c>
      <c r="N344" s="399"/>
      <c r="O344" s="283" t="s">
        <v>10</v>
      </c>
      <c r="P344" s="396"/>
      <c r="Q344" s="397"/>
    </row>
    <row r="345" spans="2:17" x14ac:dyDescent="0.25">
      <c r="B345" s="408"/>
      <c r="C345" s="408"/>
      <c r="D345" s="408"/>
      <c r="E345" s="408"/>
      <c r="F345" s="408"/>
      <c r="G345" s="408"/>
      <c r="H345" s="408"/>
      <c r="I345" s="408"/>
      <c r="J345" s="408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38" t="s">
        <v>0</v>
      </c>
      <c r="C346" s="400">
        <v>43035</v>
      </c>
      <c r="D346" s="342">
        <v>0</v>
      </c>
      <c r="E346" s="342">
        <v>0</v>
      </c>
      <c r="F346" s="307">
        <v>129</v>
      </c>
      <c r="G346" s="308">
        <v>3445318</v>
      </c>
      <c r="H346" s="308">
        <v>250531</v>
      </c>
      <c r="I346" s="307">
        <v>86</v>
      </c>
      <c r="J346" s="307">
        <v>75</v>
      </c>
      <c r="K346" s="307">
        <v>47</v>
      </c>
      <c r="L346" s="307">
        <v>43</v>
      </c>
      <c r="M346" s="307">
        <v>36</v>
      </c>
      <c r="N346" s="307">
        <v>33</v>
      </c>
      <c r="O346" s="307">
        <v>76</v>
      </c>
      <c r="P346" s="328">
        <v>89</v>
      </c>
      <c r="Q346" s="328">
        <v>8</v>
      </c>
    </row>
    <row r="347" spans="2:17" x14ac:dyDescent="0.25">
      <c r="B347" s="337" t="s">
        <v>24</v>
      </c>
      <c r="C347" s="401"/>
      <c r="D347" s="299">
        <v>2.4</v>
      </c>
      <c r="E347" s="299">
        <v>0</v>
      </c>
      <c r="F347" s="310">
        <v>66</v>
      </c>
      <c r="G347" s="311">
        <v>782198</v>
      </c>
      <c r="H347" s="311">
        <v>24230</v>
      </c>
      <c r="I347" s="310">
        <v>59</v>
      </c>
      <c r="J347" s="310">
        <v>63</v>
      </c>
      <c r="K347" s="310">
        <v>18</v>
      </c>
      <c r="L347" s="310">
        <v>18</v>
      </c>
      <c r="M347" s="310">
        <v>3</v>
      </c>
      <c r="N347" s="310">
        <v>3</v>
      </c>
      <c r="O347" s="307">
        <v>21</v>
      </c>
      <c r="P347" s="299">
        <v>24</v>
      </c>
      <c r="Q347" s="289">
        <v>0</v>
      </c>
    </row>
    <row r="348" spans="2:17" x14ac:dyDescent="0.25">
      <c r="B348" s="337" t="s">
        <v>25</v>
      </c>
      <c r="C348" s="401"/>
      <c r="D348" s="299">
        <v>0</v>
      </c>
      <c r="E348" s="299">
        <v>0</v>
      </c>
      <c r="F348" s="310">
        <v>72</v>
      </c>
      <c r="G348" s="341">
        <v>432100</v>
      </c>
      <c r="H348" s="341">
        <v>996</v>
      </c>
      <c r="I348" s="341">
        <v>52</v>
      </c>
      <c r="J348" s="341">
        <v>17</v>
      </c>
      <c r="K348" s="341">
        <v>9</v>
      </c>
      <c r="L348" s="341">
        <v>9</v>
      </c>
      <c r="M348" s="341">
        <v>1</v>
      </c>
      <c r="N348" s="341">
        <v>1</v>
      </c>
      <c r="O348" s="340">
        <v>10</v>
      </c>
      <c r="P348" s="303">
        <v>6</v>
      </c>
      <c r="Q348" s="303">
        <v>0</v>
      </c>
    </row>
    <row r="349" spans="2:17" x14ac:dyDescent="0.25">
      <c r="B349" s="338" t="s">
        <v>161</v>
      </c>
      <c r="C349" s="401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295">
        <v>0</v>
      </c>
      <c r="P349" s="295">
        <v>0</v>
      </c>
      <c r="Q349" s="295">
        <v>0</v>
      </c>
    </row>
    <row r="350" spans="2:17" x14ac:dyDescent="0.25">
      <c r="B350" s="337" t="s">
        <v>85</v>
      </c>
      <c r="C350" s="436"/>
      <c r="D350" s="295">
        <v>0</v>
      </c>
      <c r="E350" s="295">
        <v>0</v>
      </c>
      <c r="F350" s="295">
        <v>146</v>
      </c>
      <c r="G350" s="295">
        <v>0</v>
      </c>
      <c r="H350" s="295">
        <v>90407</v>
      </c>
      <c r="I350" s="295">
        <v>0</v>
      </c>
      <c r="J350" s="295">
        <v>32</v>
      </c>
      <c r="K350" s="295">
        <v>35</v>
      </c>
      <c r="L350" s="295">
        <v>36</v>
      </c>
      <c r="M350" s="295">
        <v>0</v>
      </c>
      <c r="N350" s="295">
        <v>0</v>
      </c>
      <c r="O350" s="295">
        <v>36</v>
      </c>
      <c r="P350" s="295">
        <v>0</v>
      </c>
      <c r="Q350" s="295">
        <v>0</v>
      </c>
    </row>
    <row r="351" spans="2:17" x14ac:dyDescent="0.25">
      <c r="B351" s="402"/>
      <c r="C351" s="403"/>
      <c r="D351" s="288">
        <f>D346+D347+D348+D349+D350</f>
        <v>2.4</v>
      </c>
      <c r="E351" s="288">
        <f t="shared" ref="E351" si="80">E346+E347+E348+E349+E350</f>
        <v>0</v>
      </c>
      <c r="F351" s="288">
        <f>SUM(F346:F350)</f>
        <v>413</v>
      </c>
      <c r="G351" s="288">
        <f>SUM(G346:G350)</f>
        <v>4659616</v>
      </c>
      <c r="H351" s="288">
        <f t="shared" ref="H351" si="81">H346+H347+H348+H349+H350</f>
        <v>366164</v>
      </c>
      <c r="I351" s="288">
        <f>SUM(I346:I350)</f>
        <v>197</v>
      </c>
      <c r="J351" s="288">
        <f>J346+J347+J348+J349+J350</f>
        <v>187</v>
      </c>
      <c r="K351" s="288">
        <f>K346+K347+K348+K349+K350</f>
        <v>109</v>
      </c>
      <c r="L351" s="288">
        <f>SUM(L346:L350)</f>
        <v>106</v>
      </c>
      <c r="M351" s="288">
        <f>M346+M347+M348+M349+M350</f>
        <v>40</v>
      </c>
      <c r="N351" s="288">
        <f>N346+N347+N348+N349+N350</f>
        <v>37</v>
      </c>
      <c r="O351" s="288">
        <f>O346+O347+O348+O349+O350</f>
        <v>143</v>
      </c>
      <c r="P351" s="288">
        <f t="shared" ref="P351:Q351" si="82">P346+P347+P348+P349+P350</f>
        <v>119</v>
      </c>
      <c r="Q351" s="288">
        <f t="shared" si="82"/>
        <v>8</v>
      </c>
    </row>
    <row r="354" spans="2:17" ht="18.75" x14ac:dyDescent="0.3">
      <c r="B354" s="451" t="s">
        <v>471</v>
      </c>
      <c r="C354" s="451"/>
      <c r="D354" s="451"/>
      <c r="E354" s="451"/>
      <c r="F354" s="451"/>
      <c r="G354" s="451"/>
      <c r="H354" s="451"/>
      <c r="I354" s="451"/>
      <c r="J354" s="451"/>
      <c r="K354" s="451"/>
      <c r="L354" s="451"/>
      <c r="M354" s="451"/>
      <c r="N354" s="336"/>
      <c r="O354" s="336"/>
      <c r="P354" s="336"/>
      <c r="Q354" s="336"/>
    </row>
    <row r="355" spans="2:17" x14ac:dyDescent="0.25">
      <c r="B355" s="336"/>
      <c r="C355" s="336"/>
      <c r="D355" s="336"/>
      <c r="E355" s="336"/>
      <c r="F355" s="336"/>
      <c r="G355" s="336"/>
      <c r="H355" s="336"/>
      <c r="I355" s="336"/>
      <c r="J355" s="336"/>
      <c r="K355" s="336"/>
      <c r="L355" s="336"/>
      <c r="M355" s="336"/>
      <c r="N355" s="336"/>
      <c r="O355" s="336"/>
      <c r="P355" s="336"/>
      <c r="Q355" s="336"/>
    </row>
    <row r="356" spans="2:17" x14ac:dyDescent="0.25">
      <c r="B356" s="406" t="s">
        <v>5</v>
      </c>
      <c r="C356" s="406" t="s">
        <v>12</v>
      </c>
      <c r="D356" s="406" t="s">
        <v>6</v>
      </c>
      <c r="E356" s="406" t="s">
        <v>17</v>
      </c>
      <c r="F356" s="406" t="s">
        <v>15</v>
      </c>
      <c r="G356" s="406" t="s">
        <v>100</v>
      </c>
      <c r="H356" s="406" t="s">
        <v>14</v>
      </c>
      <c r="I356" s="406" t="s">
        <v>13</v>
      </c>
      <c r="J356" s="406" t="s">
        <v>8</v>
      </c>
      <c r="K356" s="398" t="s">
        <v>113</v>
      </c>
      <c r="L356" s="409"/>
      <c r="M356" s="409"/>
      <c r="N356" s="409"/>
      <c r="O356" s="399"/>
      <c r="P356" s="394" t="s">
        <v>16</v>
      </c>
      <c r="Q356" s="395"/>
    </row>
    <row r="357" spans="2:17" ht="30" x14ac:dyDescent="0.25">
      <c r="B357" s="407"/>
      <c r="C357" s="407"/>
      <c r="D357" s="407"/>
      <c r="E357" s="407"/>
      <c r="F357" s="407"/>
      <c r="G357" s="407"/>
      <c r="H357" s="407"/>
      <c r="I357" s="407"/>
      <c r="J357" s="407"/>
      <c r="K357" s="398" t="s">
        <v>1</v>
      </c>
      <c r="L357" s="399"/>
      <c r="M357" s="398" t="s">
        <v>2</v>
      </c>
      <c r="N357" s="399"/>
      <c r="O357" s="283" t="s">
        <v>10</v>
      </c>
      <c r="P357" s="396"/>
      <c r="Q357" s="397"/>
    </row>
    <row r="358" spans="2:17" x14ac:dyDescent="0.25">
      <c r="B358" s="408"/>
      <c r="C358" s="408"/>
      <c r="D358" s="408"/>
      <c r="E358" s="408"/>
      <c r="F358" s="408"/>
      <c r="G358" s="408"/>
      <c r="H358" s="408"/>
      <c r="I358" s="408"/>
      <c r="J358" s="408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38" t="s">
        <v>0</v>
      </c>
      <c r="C359" s="400">
        <v>43036</v>
      </c>
      <c r="D359" s="342">
        <v>0</v>
      </c>
      <c r="E359" s="342">
        <v>0</v>
      </c>
      <c r="F359" s="307">
        <v>155</v>
      </c>
      <c r="G359" s="308">
        <v>2639775</v>
      </c>
      <c r="H359" s="308">
        <v>187029</v>
      </c>
      <c r="I359" s="307">
        <v>45</v>
      </c>
      <c r="J359" s="307">
        <v>54</v>
      </c>
      <c r="K359" s="307">
        <v>21</v>
      </c>
      <c r="L359" s="307">
        <v>21</v>
      </c>
      <c r="M359" s="307">
        <v>33</v>
      </c>
      <c r="N359" s="307">
        <v>29</v>
      </c>
      <c r="O359" s="307">
        <v>50</v>
      </c>
      <c r="P359" s="328">
        <v>75</v>
      </c>
      <c r="Q359" s="328">
        <v>6</v>
      </c>
    </row>
    <row r="360" spans="2:17" x14ac:dyDescent="0.25">
      <c r="B360" s="337" t="s">
        <v>24</v>
      </c>
      <c r="C360" s="401"/>
      <c r="D360" s="299">
        <v>3.06</v>
      </c>
      <c r="E360" s="299">
        <v>0</v>
      </c>
      <c r="F360" s="310">
        <v>15</v>
      </c>
      <c r="G360" s="311">
        <v>308770</v>
      </c>
      <c r="H360" s="311">
        <v>58420</v>
      </c>
      <c r="I360" s="310">
        <v>60</v>
      </c>
      <c r="J360" s="310">
        <v>43</v>
      </c>
      <c r="K360" s="310">
        <v>4</v>
      </c>
      <c r="L360" s="310">
        <v>4</v>
      </c>
      <c r="M360" s="310">
        <v>3</v>
      </c>
      <c r="N360" s="310">
        <v>2</v>
      </c>
      <c r="O360" s="307">
        <v>6</v>
      </c>
      <c r="P360" s="299">
        <v>3</v>
      </c>
      <c r="Q360" s="289">
        <v>0</v>
      </c>
    </row>
    <row r="361" spans="2:17" x14ac:dyDescent="0.25">
      <c r="B361" s="337" t="s">
        <v>25</v>
      </c>
      <c r="C361" s="401"/>
      <c r="D361" s="299">
        <v>0</v>
      </c>
      <c r="E361" s="299">
        <v>0</v>
      </c>
      <c r="F361" s="310">
        <v>0</v>
      </c>
      <c r="G361" s="341">
        <v>179200</v>
      </c>
      <c r="H361" s="341">
        <v>0</v>
      </c>
      <c r="I361" s="341">
        <v>0</v>
      </c>
      <c r="J361" s="341">
        <v>42</v>
      </c>
      <c r="K361" s="341">
        <v>2</v>
      </c>
      <c r="L361" s="341">
        <v>2</v>
      </c>
      <c r="M361" s="341">
        <v>2</v>
      </c>
      <c r="N361" s="341">
        <v>2</v>
      </c>
      <c r="O361" s="340">
        <v>4</v>
      </c>
      <c r="P361" s="303">
        <v>6</v>
      </c>
      <c r="Q361" s="303">
        <v>0</v>
      </c>
    </row>
    <row r="362" spans="2:17" x14ac:dyDescent="0.25">
      <c r="B362" s="338" t="s">
        <v>161</v>
      </c>
      <c r="C362" s="401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295">
        <v>0</v>
      </c>
      <c r="P362" s="295">
        <v>0</v>
      </c>
      <c r="Q362" s="295">
        <v>0</v>
      </c>
    </row>
    <row r="363" spans="2:17" x14ac:dyDescent="0.25">
      <c r="B363" s="337" t="s">
        <v>85</v>
      </c>
      <c r="C363" s="436"/>
      <c r="D363" s="295">
        <v>0</v>
      </c>
      <c r="E363" s="295">
        <v>0</v>
      </c>
      <c r="F363" s="295">
        <v>0</v>
      </c>
      <c r="G363" s="295">
        <v>0</v>
      </c>
      <c r="H363" s="295">
        <v>0</v>
      </c>
      <c r="I363" s="295">
        <v>0</v>
      </c>
      <c r="J363" s="295">
        <v>0</v>
      </c>
      <c r="K363" s="295">
        <v>0</v>
      </c>
      <c r="L363" s="295">
        <v>0</v>
      </c>
      <c r="M363" s="295">
        <v>0</v>
      </c>
      <c r="N363" s="295">
        <v>0</v>
      </c>
      <c r="O363" s="295">
        <v>0</v>
      </c>
      <c r="P363" s="295">
        <v>0</v>
      </c>
      <c r="Q363" s="295">
        <v>0</v>
      </c>
    </row>
    <row r="364" spans="2:17" x14ac:dyDescent="0.25">
      <c r="B364" s="402"/>
      <c r="C364" s="403"/>
      <c r="D364" s="288">
        <f>D359+D360+D361+D362+D363</f>
        <v>3.06</v>
      </c>
      <c r="E364" s="288">
        <f t="shared" ref="E364" si="83">E359+E360+E361+E362+E363</f>
        <v>0</v>
      </c>
      <c r="F364" s="288">
        <f>SUM(F359:F363)</f>
        <v>170</v>
      </c>
      <c r="G364" s="288">
        <f>SUM(G359:G363)</f>
        <v>3127745</v>
      </c>
      <c r="H364" s="288">
        <f t="shared" ref="H364" si="84">H359+H360+H361+H362+H363</f>
        <v>245449</v>
      </c>
      <c r="I364" s="288">
        <f>SUM(I359:I363)</f>
        <v>105</v>
      </c>
      <c r="J364" s="288">
        <f>J359+J360+J361+J362+J363</f>
        <v>139</v>
      </c>
      <c r="K364" s="288">
        <f>K359+K360+K361+K362+K363</f>
        <v>27</v>
      </c>
      <c r="L364" s="288">
        <f>SUM(L359:L363)</f>
        <v>27</v>
      </c>
      <c r="M364" s="288">
        <f>M359+M360+M361+M362+M363</f>
        <v>38</v>
      </c>
      <c r="N364" s="288">
        <f>N359+N360+N361+N362+N363</f>
        <v>33</v>
      </c>
      <c r="O364" s="288">
        <f>O359+O360+O361+O362+O363</f>
        <v>60</v>
      </c>
      <c r="P364" s="288">
        <f t="shared" ref="P364:Q364" si="85">P359+P360+P361+P362+P363</f>
        <v>84</v>
      </c>
      <c r="Q364" s="288">
        <f t="shared" si="85"/>
        <v>6</v>
      </c>
    </row>
    <row r="367" spans="2:17" ht="18.75" x14ac:dyDescent="0.3">
      <c r="B367" s="451" t="s">
        <v>472</v>
      </c>
      <c r="C367" s="451"/>
      <c r="D367" s="451"/>
      <c r="E367" s="451"/>
      <c r="F367" s="451"/>
      <c r="G367" s="451"/>
      <c r="H367" s="451"/>
      <c r="I367" s="451"/>
      <c r="J367" s="451"/>
      <c r="K367" s="451"/>
      <c r="L367" s="451"/>
      <c r="M367" s="451"/>
      <c r="N367" s="336"/>
      <c r="O367" s="336"/>
      <c r="P367" s="336"/>
      <c r="Q367" s="336"/>
    </row>
    <row r="368" spans="2:17" x14ac:dyDescent="0.25">
      <c r="B368" s="336"/>
      <c r="C368" s="336"/>
      <c r="D368" s="336"/>
      <c r="E368" s="336"/>
      <c r="F368" s="336"/>
      <c r="G368" s="336"/>
      <c r="H368" s="336"/>
      <c r="I368" s="336"/>
      <c r="J368" s="336"/>
      <c r="K368" s="336"/>
      <c r="L368" s="336"/>
      <c r="M368" s="336"/>
      <c r="N368" s="336"/>
      <c r="O368" s="336"/>
      <c r="P368" s="336"/>
      <c r="Q368" s="336"/>
    </row>
    <row r="369" spans="2:17" x14ac:dyDescent="0.25">
      <c r="B369" s="406" t="s">
        <v>5</v>
      </c>
      <c r="C369" s="406" t="s">
        <v>12</v>
      </c>
      <c r="D369" s="406" t="s">
        <v>6</v>
      </c>
      <c r="E369" s="406" t="s">
        <v>17</v>
      </c>
      <c r="F369" s="406" t="s">
        <v>15</v>
      </c>
      <c r="G369" s="406" t="s">
        <v>100</v>
      </c>
      <c r="H369" s="406" t="s">
        <v>14</v>
      </c>
      <c r="I369" s="406" t="s">
        <v>13</v>
      </c>
      <c r="J369" s="406" t="s">
        <v>8</v>
      </c>
      <c r="K369" s="398" t="s">
        <v>113</v>
      </c>
      <c r="L369" s="409"/>
      <c r="M369" s="409"/>
      <c r="N369" s="409"/>
      <c r="O369" s="399"/>
      <c r="P369" s="394" t="s">
        <v>16</v>
      </c>
      <c r="Q369" s="395"/>
    </row>
    <row r="370" spans="2:17" ht="30" x14ac:dyDescent="0.25">
      <c r="B370" s="407"/>
      <c r="C370" s="407"/>
      <c r="D370" s="407"/>
      <c r="E370" s="407"/>
      <c r="F370" s="407"/>
      <c r="G370" s="407"/>
      <c r="H370" s="407"/>
      <c r="I370" s="407"/>
      <c r="J370" s="407"/>
      <c r="K370" s="398" t="s">
        <v>1</v>
      </c>
      <c r="L370" s="399"/>
      <c r="M370" s="398" t="s">
        <v>2</v>
      </c>
      <c r="N370" s="399"/>
      <c r="O370" s="283" t="s">
        <v>10</v>
      </c>
      <c r="P370" s="396"/>
      <c r="Q370" s="397"/>
    </row>
    <row r="371" spans="2:17" x14ac:dyDescent="0.25">
      <c r="B371" s="408"/>
      <c r="C371" s="408"/>
      <c r="D371" s="408"/>
      <c r="E371" s="408"/>
      <c r="F371" s="408"/>
      <c r="G371" s="408"/>
      <c r="H371" s="408"/>
      <c r="I371" s="408"/>
      <c r="J371" s="408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38" t="s">
        <v>0</v>
      </c>
      <c r="C372" s="400">
        <v>43037</v>
      </c>
      <c r="D372" s="342">
        <v>0</v>
      </c>
      <c r="E372" s="342">
        <v>0</v>
      </c>
      <c r="F372" s="307">
        <v>187</v>
      </c>
      <c r="G372" s="308">
        <v>3417469</v>
      </c>
      <c r="H372" s="308">
        <v>177318</v>
      </c>
      <c r="I372" s="307">
        <v>113</v>
      </c>
      <c r="J372" s="307">
        <v>56</v>
      </c>
      <c r="K372" s="307">
        <v>18</v>
      </c>
      <c r="L372" s="307">
        <v>18</v>
      </c>
      <c r="M372" s="307">
        <v>51</v>
      </c>
      <c r="N372" s="307">
        <v>46</v>
      </c>
      <c r="O372" s="307">
        <v>64</v>
      </c>
      <c r="P372" s="328">
        <v>71</v>
      </c>
      <c r="Q372" s="328">
        <v>10</v>
      </c>
    </row>
    <row r="373" spans="2:17" x14ac:dyDescent="0.25">
      <c r="B373" s="337" t="s">
        <v>24</v>
      </c>
      <c r="C373" s="401"/>
      <c r="D373" s="299">
        <v>0</v>
      </c>
      <c r="E373" s="299">
        <v>0</v>
      </c>
      <c r="F373" s="310">
        <v>9</v>
      </c>
      <c r="G373" s="311">
        <v>362120</v>
      </c>
      <c r="H373" s="311">
        <v>69450</v>
      </c>
      <c r="I373" s="310">
        <v>55</v>
      </c>
      <c r="J373" s="310">
        <v>47</v>
      </c>
      <c r="K373" s="310">
        <v>4</v>
      </c>
      <c r="L373" s="310">
        <v>4</v>
      </c>
      <c r="M373" s="310">
        <v>3</v>
      </c>
      <c r="N373" s="310">
        <v>2</v>
      </c>
      <c r="O373" s="307">
        <v>6</v>
      </c>
      <c r="P373" s="299">
        <v>3</v>
      </c>
      <c r="Q373" s="289">
        <v>0</v>
      </c>
    </row>
    <row r="374" spans="2:17" x14ac:dyDescent="0.25">
      <c r="B374" s="337" t="s">
        <v>25</v>
      </c>
      <c r="C374" s="401"/>
      <c r="D374" s="299">
        <v>0</v>
      </c>
      <c r="E374" s="299">
        <v>0</v>
      </c>
      <c r="F374" s="310">
        <v>0</v>
      </c>
      <c r="G374" s="341">
        <v>209900</v>
      </c>
      <c r="H374" s="341">
        <v>0</v>
      </c>
      <c r="I374" s="341">
        <v>0</v>
      </c>
      <c r="J374" s="341">
        <v>0</v>
      </c>
      <c r="K374" s="341">
        <v>2</v>
      </c>
      <c r="L374" s="341">
        <v>2</v>
      </c>
      <c r="M374" s="341">
        <v>2</v>
      </c>
      <c r="N374" s="341">
        <v>2</v>
      </c>
      <c r="O374" s="340">
        <v>4</v>
      </c>
      <c r="P374" s="303">
        <v>6</v>
      </c>
      <c r="Q374" s="303">
        <v>0</v>
      </c>
    </row>
    <row r="375" spans="2:17" x14ac:dyDescent="0.25">
      <c r="B375" s="338" t="s">
        <v>161</v>
      </c>
      <c r="C375" s="401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337" t="s">
        <v>85</v>
      </c>
      <c r="C376" s="436"/>
      <c r="D376" s="295">
        <v>0</v>
      </c>
      <c r="E376" s="295">
        <v>0</v>
      </c>
      <c r="F376" s="295">
        <v>0</v>
      </c>
      <c r="G376" s="295">
        <v>0</v>
      </c>
      <c r="H376" s="295">
        <v>0</v>
      </c>
      <c r="I376" s="295">
        <v>0</v>
      </c>
      <c r="J376" s="295">
        <v>0</v>
      </c>
      <c r="K376" s="295">
        <v>0</v>
      </c>
      <c r="L376" s="295">
        <v>0</v>
      </c>
      <c r="M376" s="295">
        <v>0</v>
      </c>
      <c r="N376" s="295">
        <v>0</v>
      </c>
      <c r="O376" s="295">
        <v>0</v>
      </c>
      <c r="P376" s="295">
        <v>0</v>
      </c>
      <c r="Q376" s="295">
        <v>0</v>
      </c>
    </row>
    <row r="377" spans="2:17" x14ac:dyDescent="0.25">
      <c r="B377" s="402"/>
      <c r="C377" s="403"/>
      <c r="D377" s="288">
        <f>D372+D373+D374+D375+D376</f>
        <v>0</v>
      </c>
      <c r="E377" s="288">
        <f t="shared" ref="E377" si="86">E372+E373+E374+E375+E376</f>
        <v>0</v>
      </c>
      <c r="F377" s="288">
        <f>SUM(F372:F376)</f>
        <v>196</v>
      </c>
      <c r="G377" s="288">
        <f>SUM(G372:G376)</f>
        <v>3989489</v>
      </c>
      <c r="H377" s="288">
        <f t="shared" ref="H377" si="87">H372+H373+H374+H375+H376</f>
        <v>246768</v>
      </c>
      <c r="I377" s="288">
        <f>SUM(I372:I376)</f>
        <v>168</v>
      </c>
      <c r="J377" s="288">
        <f>J372+J373+J374+J375+J376</f>
        <v>103</v>
      </c>
      <c r="K377" s="288">
        <f>K372+K373+K374+K375+K376</f>
        <v>24</v>
      </c>
      <c r="L377" s="288">
        <f>SUM(L372:L376)</f>
        <v>24</v>
      </c>
      <c r="M377" s="288">
        <f>M372+M373+M374+M375+M376</f>
        <v>56</v>
      </c>
      <c r="N377" s="288">
        <f>N372+N373+N374+N375+N376</f>
        <v>50</v>
      </c>
      <c r="O377" s="288">
        <f>O372+O373+O374+O375+O376</f>
        <v>74</v>
      </c>
      <c r="P377" s="288">
        <f t="shared" ref="P377:Q377" si="88">P372+P373+P374+P375+P376</f>
        <v>80</v>
      </c>
      <c r="Q377" s="288">
        <f t="shared" si="88"/>
        <v>10</v>
      </c>
    </row>
    <row r="380" spans="2:17" ht="18.75" x14ac:dyDescent="0.3">
      <c r="B380" s="451" t="s">
        <v>473</v>
      </c>
      <c r="C380" s="451"/>
      <c r="D380" s="451"/>
      <c r="E380" s="451"/>
      <c r="F380" s="451"/>
      <c r="G380" s="451"/>
      <c r="H380" s="451"/>
      <c r="I380" s="451"/>
      <c r="J380" s="451"/>
      <c r="K380" s="451"/>
      <c r="L380" s="451"/>
      <c r="M380" s="451"/>
      <c r="N380" s="336"/>
      <c r="O380" s="336"/>
      <c r="P380" s="336"/>
      <c r="Q380" s="336"/>
    </row>
    <row r="381" spans="2:17" x14ac:dyDescent="0.25">
      <c r="B381" s="336"/>
      <c r="C381" s="336"/>
      <c r="D381" s="336"/>
      <c r="E381" s="336"/>
      <c r="F381" s="336"/>
      <c r="G381" s="336"/>
      <c r="H381" s="336"/>
      <c r="I381" s="336"/>
      <c r="J381" s="336"/>
      <c r="K381" s="336"/>
      <c r="L381" s="336"/>
      <c r="M381" s="336"/>
      <c r="N381" s="336"/>
      <c r="O381" s="336"/>
      <c r="P381" s="336"/>
      <c r="Q381" s="336"/>
    </row>
    <row r="382" spans="2:17" x14ac:dyDescent="0.25">
      <c r="B382" s="406" t="s">
        <v>5</v>
      </c>
      <c r="C382" s="406" t="s">
        <v>12</v>
      </c>
      <c r="D382" s="406" t="s">
        <v>6</v>
      </c>
      <c r="E382" s="406" t="s">
        <v>17</v>
      </c>
      <c r="F382" s="406" t="s">
        <v>15</v>
      </c>
      <c r="G382" s="406" t="s">
        <v>100</v>
      </c>
      <c r="H382" s="406" t="s">
        <v>14</v>
      </c>
      <c r="I382" s="406" t="s">
        <v>13</v>
      </c>
      <c r="J382" s="406" t="s">
        <v>8</v>
      </c>
      <c r="K382" s="398" t="s">
        <v>113</v>
      </c>
      <c r="L382" s="409"/>
      <c r="M382" s="409"/>
      <c r="N382" s="409"/>
      <c r="O382" s="399"/>
      <c r="P382" s="394" t="s">
        <v>16</v>
      </c>
      <c r="Q382" s="395"/>
    </row>
    <row r="383" spans="2:17" ht="30" x14ac:dyDescent="0.25">
      <c r="B383" s="407"/>
      <c r="C383" s="407"/>
      <c r="D383" s="407"/>
      <c r="E383" s="407"/>
      <c r="F383" s="407"/>
      <c r="G383" s="407"/>
      <c r="H383" s="407"/>
      <c r="I383" s="407"/>
      <c r="J383" s="407"/>
      <c r="K383" s="398" t="s">
        <v>1</v>
      </c>
      <c r="L383" s="399"/>
      <c r="M383" s="398" t="s">
        <v>2</v>
      </c>
      <c r="N383" s="399"/>
      <c r="O383" s="283" t="s">
        <v>10</v>
      </c>
      <c r="P383" s="396"/>
      <c r="Q383" s="397"/>
    </row>
    <row r="384" spans="2:17" x14ac:dyDescent="0.25">
      <c r="B384" s="408"/>
      <c r="C384" s="408"/>
      <c r="D384" s="408"/>
      <c r="E384" s="408"/>
      <c r="F384" s="408"/>
      <c r="G384" s="408"/>
      <c r="H384" s="408"/>
      <c r="I384" s="408"/>
      <c r="J384" s="408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42" t="s">
        <v>0</v>
      </c>
      <c r="C385" s="400">
        <v>43038</v>
      </c>
      <c r="D385" s="342">
        <v>0</v>
      </c>
      <c r="E385" s="342">
        <v>0</v>
      </c>
      <c r="F385" s="307">
        <v>45</v>
      </c>
      <c r="G385" s="308">
        <v>2437859</v>
      </c>
      <c r="H385" s="308">
        <v>227875</v>
      </c>
      <c r="I385" s="307">
        <v>48</v>
      </c>
      <c r="J385" s="307">
        <v>30</v>
      </c>
      <c r="K385" s="307">
        <v>41</v>
      </c>
      <c r="L385" s="307">
        <v>35</v>
      </c>
      <c r="M385" s="307">
        <v>55</v>
      </c>
      <c r="N385" s="307">
        <v>49</v>
      </c>
      <c r="O385" s="307">
        <v>84</v>
      </c>
      <c r="P385" s="328">
        <v>68</v>
      </c>
      <c r="Q385" s="328">
        <v>11</v>
      </c>
    </row>
    <row r="386" spans="2:17" x14ac:dyDescent="0.25">
      <c r="B386" s="337" t="s">
        <v>24</v>
      </c>
      <c r="C386" s="401"/>
      <c r="D386" s="299">
        <v>9.51</v>
      </c>
      <c r="E386" s="299">
        <v>0</v>
      </c>
      <c r="F386" s="310">
        <v>27</v>
      </c>
      <c r="G386" s="311">
        <v>533360</v>
      </c>
      <c r="H386" s="311">
        <v>5450</v>
      </c>
      <c r="I386" s="310">
        <v>70</v>
      </c>
      <c r="J386" s="310">
        <v>63</v>
      </c>
      <c r="K386" s="310">
        <v>16</v>
      </c>
      <c r="L386" s="310">
        <v>8</v>
      </c>
      <c r="M386" s="310">
        <v>4</v>
      </c>
      <c r="N386" s="310">
        <v>2</v>
      </c>
      <c r="O386" s="307">
        <v>10</v>
      </c>
      <c r="P386" s="299">
        <v>6</v>
      </c>
      <c r="Q386" s="289">
        <v>0</v>
      </c>
    </row>
    <row r="387" spans="2:17" x14ac:dyDescent="0.25">
      <c r="B387" s="337" t="s">
        <v>25</v>
      </c>
      <c r="C387" s="401"/>
      <c r="D387" s="299">
        <v>0</v>
      </c>
      <c r="E387" s="299">
        <v>0</v>
      </c>
      <c r="F387" s="310">
        <v>36</v>
      </c>
      <c r="G387" s="341">
        <v>286100</v>
      </c>
      <c r="H387" s="341">
        <v>954</v>
      </c>
      <c r="I387" s="341">
        <v>48</v>
      </c>
      <c r="J387" s="341">
        <v>25</v>
      </c>
      <c r="K387" s="341">
        <v>8</v>
      </c>
      <c r="L387" s="341">
        <v>8</v>
      </c>
      <c r="M387" s="341">
        <v>2</v>
      </c>
      <c r="N387" s="341">
        <v>2</v>
      </c>
      <c r="O387" s="340">
        <v>10</v>
      </c>
      <c r="P387" s="303">
        <v>6</v>
      </c>
      <c r="Q387" s="303">
        <v>0</v>
      </c>
    </row>
    <row r="388" spans="2:17" x14ac:dyDescent="0.25">
      <c r="B388" s="342" t="s">
        <v>161</v>
      </c>
      <c r="C388" s="401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337" t="s">
        <v>85</v>
      </c>
      <c r="C389" s="436"/>
      <c r="D389" s="295">
        <v>0</v>
      </c>
      <c r="E389" s="295">
        <v>0</v>
      </c>
      <c r="F389" s="295">
        <v>58</v>
      </c>
      <c r="G389" s="295">
        <v>0</v>
      </c>
      <c r="H389" s="295">
        <v>114194</v>
      </c>
      <c r="I389" s="295">
        <v>0</v>
      </c>
      <c r="J389" s="295">
        <v>34</v>
      </c>
      <c r="K389" s="295">
        <v>36</v>
      </c>
      <c r="L389" s="295">
        <v>35</v>
      </c>
      <c r="M389" s="295">
        <v>0</v>
      </c>
      <c r="N389" s="295">
        <v>0</v>
      </c>
      <c r="O389" s="295">
        <v>35</v>
      </c>
      <c r="P389" s="295">
        <v>0</v>
      </c>
      <c r="Q389" s="295">
        <v>0</v>
      </c>
    </row>
    <row r="390" spans="2:17" x14ac:dyDescent="0.25">
      <c r="B390" s="402"/>
      <c r="C390" s="403"/>
      <c r="D390" s="288">
        <f>D385+D386+D387+D388+D389</f>
        <v>9.51</v>
      </c>
      <c r="E390" s="288">
        <f t="shared" ref="E390" si="89">E385+E386+E387+E388+E389</f>
        <v>0</v>
      </c>
      <c r="F390" s="288">
        <f>SUM(F385:F389)</f>
        <v>166</v>
      </c>
      <c r="G390" s="288">
        <f>SUM(G385:G389)</f>
        <v>3257319</v>
      </c>
      <c r="H390" s="288">
        <f t="shared" ref="H390" si="90">H385+H386+H387+H388+H389</f>
        <v>348473</v>
      </c>
      <c r="I390" s="288">
        <f>SUM(I385:I389)</f>
        <v>166</v>
      </c>
      <c r="J390" s="288">
        <f>J385+J386+J387+J388+J389</f>
        <v>152</v>
      </c>
      <c r="K390" s="288">
        <f>K385+K386+K387+K388+K389</f>
        <v>101</v>
      </c>
      <c r="L390" s="288">
        <f>SUM(L385:L389)</f>
        <v>86</v>
      </c>
      <c r="M390" s="288">
        <f>M385+M386+M387+M388+M389</f>
        <v>61</v>
      </c>
      <c r="N390" s="288">
        <f>N385+N386+N387+N388+N389</f>
        <v>53</v>
      </c>
      <c r="O390" s="288">
        <f>O385+O386+O387+O388+O389</f>
        <v>139</v>
      </c>
      <c r="P390" s="288">
        <f t="shared" ref="P390:Q390" si="91">P385+P386+P387+P388+P389</f>
        <v>80</v>
      </c>
      <c r="Q390" s="288">
        <f t="shared" si="91"/>
        <v>11</v>
      </c>
    </row>
    <row r="393" spans="2:17" ht="18.75" x14ac:dyDescent="0.3">
      <c r="B393" s="451" t="s">
        <v>473</v>
      </c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336"/>
      <c r="O393" s="336"/>
      <c r="P393" s="336"/>
      <c r="Q393" s="336"/>
    </row>
    <row r="394" spans="2:17" x14ac:dyDescent="0.25">
      <c r="B394" s="336"/>
      <c r="C394" s="336"/>
      <c r="D394" s="336"/>
      <c r="E394" s="336"/>
      <c r="F394" s="336"/>
      <c r="G394" s="336"/>
      <c r="H394" s="336"/>
      <c r="I394" s="336"/>
      <c r="J394" s="336"/>
      <c r="K394" s="336"/>
      <c r="L394" s="336"/>
      <c r="M394" s="336"/>
      <c r="N394" s="336"/>
      <c r="O394" s="336"/>
      <c r="P394" s="336"/>
      <c r="Q394" s="336"/>
    </row>
    <row r="395" spans="2:17" x14ac:dyDescent="0.25">
      <c r="B395" s="406" t="s">
        <v>5</v>
      </c>
      <c r="C395" s="406" t="s">
        <v>12</v>
      </c>
      <c r="D395" s="406" t="s">
        <v>6</v>
      </c>
      <c r="E395" s="406" t="s">
        <v>17</v>
      </c>
      <c r="F395" s="406" t="s">
        <v>15</v>
      </c>
      <c r="G395" s="406" t="s">
        <v>100</v>
      </c>
      <c r="H395" s="406" t="s">
        <v>14</v>
      </c>
      <c r="I395" s="406" t="s">
        <v>13</v>
      </c>
      <c r="J395" s="406" t="s">
        <v>8</v>
      </c>
      <c r="K395" s="398" t="s">
        <v>113</v>
      </c>
      <c r="L395" s="409"/>
      <c r="M395" s="409"/>
      <c r="N395" s="409"/>
      <c r="O395" s="399"/>
      <c r="P395" s="394" t="s">
        <v>16</v>
      </c>
      <c r="Q395" s="395"/>
    </row>
    <row r="396" spans="2:17" ht="30" x14ac:dyDescent="0.25">
      <c r="B396" s="407"/>
      <c r="C396" s="407"/>
      <c r="D396" s="407"/>
      <c r="E396" s="407"/>
      <c r="F396" s="407"/>
      <c r="G396" s="407"/>
      <c r="H396" s="407"/>
      <c r="I396" s="407"/>
      <c r="J396" s="407"/>
      <c r="K396" s="398" t="s">
        <v>1</v>
      </c>
      <c r="L396" s="399"/>
      <c r="M396" s="398" t="s">
        <v>2</v>
      </c>
      <c r="N396" s="399"/>
      <c r="O396" s="283" t="s">
        <v>10</v>
      </c>
      <c r="P396" s="396"/>
      <c r="Q396" s="397"/>
    </row>
    <row r="397" spans="2:17" x14ac:dyDescent="0.25">
      <c r="B397" s="408"/>
      <c r="C397" s="408"/>
      <c r="D397" s="408"/>
      <c r="E397" s="408"/>
      <c r="F397" s="408"/>
      <c r="G397" s="408"/>
      <c r="H397" s="408"/>
      <c r="I397" s="408"/>
      <c r="J397" s="408"/>
      <c r="K397" s="283" t="s">
        <v>4</v>
      </c>
      <c r="L397" s="283" t="s">
        <v>3</v>
      </c>
      <c r="M397" s="283" t="s">
        <v>4</v>
      </c>
      <c r="N397" s="283" t="s">
        <v>3</v>
      </c>
      <c r="O397" s="283" t="s">
        <v>3</v>
      </c>
      <c r="P397" s="284" t="s">
        <v>1</v>
      </c>
      <c r="Q397" s="284" t="s">
        <v>2</v>
      </c>
    </row>
    <row r="398" spans="2:17" x14ac:dyDescent="0.25">
      <c r="B398" s="342" t="s">
        <v>0</v>
      </c>
      <c r="C398" s="400">
        <v>43039</v>
      </c>
      <c r="D398" s="342">
        <v>14</v>
      </c>
      <c r="E398" s="342">
        <v>0</v>
      </c>
      <c r="F398" s="307">
        <v>221</v>
      </c>
      <c r="G398" s="308">
        <v>2465100</v>
      </c>
      <c r="H398" s="308">
        <v>403700</v>
      </c>
      <c r="I398" s="307">
        <v>128</v>
      </c>
      <c r="J398" s="307">
        <v>87</v>
      </c>
      <c r="K398" s="307">
        <v>46</v>
      </c>
      <c r="L398" s="307">
        <v>40</v>
      </c>
      <c r="M398" s="307">
        <v>49</v>
      </c>
      <c r="N398" s="307">
        <v>49</v>
      </c>
      <c r="O398" s="307">
        <f>N398+L398</f>
        <v>89</v>
      </c>
      <c r="P398" s="328">
        <v>50</v>
      </c>
      <c r="Q398" s="328">
        <v>11</v>
      </c>
    </row>
    <row r="399" spans="2:17" x14ac:dyDescent="0.25">
      <c r="B399" s="337" t="s">
        <v>24</v>
      </c>
      <c r="C399" s="401"/>
      <c r="D399" s="299">
        <v>15</v>
      </c>
      <c r="E399" s="299">
        <v>0</v>
      </c>
      <c r="F399" s="310">
        <v>30</v>
      </c>
      <c r="G399" s="311">
        <v>296800</v>
      </c>
      <c r="H399" s="311">
        <v>1900</v>
      </c>
      <c r="I399" s="310">
        <v>30</v>
      </c>
      <c r="J399" s="310">
        <v>27</v>
      </c>
      <c r="K399" s="310">
        <v>14</v>
      </c>
      <c r="L399" s="310">
        <v>11</v>
      </c>
      <c r="M399" s="310">
        <v>3</v>
      </c>
      <c r="N399" s="310">
        <v>2</v>
      </c>
      <c r="O399" s="307">
        <f t="shared" ref="O399:O402" si="92">N399+L399</f>
        <v>13</v>
      </c>
      <c r="P399" s="299">
        <v>6</v>
      </c>
      <c r="Q399" s="289">
        <v>0</v>
      </c>
    </row>
    <row r="400" spans="2:17" x14ac:dyDescent="0.25">
      <c r="B400" s="337" t="s">
        <v>25</v>
      </c>
      <c r="C400" s="401"/>
      <c r="D400" s="299">
        <v>0</v>
      </c>
      <c r="E400" s="299">
        <v>0</v>
      </c>
      <c r="F400" s="310">
        <v>18</v>
      </c>
      <c r="G400" s="341">
        <v>257346</v>
      </c>
      <c r="H400" s="341">
        <v>794</v>
      </c>
      <c r="I400" s="341">
        <v>52</v>
      </c>
      <c r="J400" s="341">
        <v>25</v>
      </c>
      <c r="K400" s="341">
        <v>8</v>
      </c>
      <c r="L400" s="341">
        <v>9</v>
      </c>
      <c r="M400" s="341">
        <v>2</v>
      </c>
      <c r="N400" s="341">
        <v>2</v>
      </c>
      <c r="O400" s="307">
        <f t="shared" si="92"/>
        <v>11</v>
      </c>
      <c r="P400" s="303">
        <v>6</v>
      </c>
      <c r="Q400" s="303">
        <v>0</v>
      </c>
    </row>
    <row r="401" spans="2:17" x14ac:dyDescent="0.25">
      <c r="B401" s="342" t="s">
        <v>161</v>
      </c>
      <c r="C401" s="401"/>
      <c r="D401" s="295">
        <v>0</v>
      </c>
      <c r="E401" s="295">
        <v>0</v>
      </c>
      <c r="F401" s="295">
        <v>0</v>
      </c>
      <c r="G401" s="295">
        <v>0</v>
      </c>
      <c r="H401" s="295">
        <v>0</v>
      </c>
      <c r="I401" s="295">
        <v>0</v>
      </c>
      <c r="J401" s="295">
        <v>0</v>
      </c>
      <c r="K401" s="295">
        <v>0</v>
      </c>
      <c r="L401" s="295">
        <v>0</v>
      </c>
      <c r="M401" s="295">
        <v>0</v>
      </c>
      <c r="N401" s="295">
        <v>0</v>
      </c>
      <c r="O401" s="307">
        <f t="shared" si="92"/>
        <v>0</v>
      </c>
      <c r="P401" s="295">
        <v>0</v>
      </c>
      <c r="Q401" s="295">
        <v>0</v>
      </c>
    </row>
    <row r="402" spans="2:17" x14ac:dyDescent="0.25">
      <c r="B402" s="337" t="s">
        <v>85</v>
      </c>
      <c r="C402" s="436"/>
      <c r="D402" s="295">
        <v>0</v>
      </c>
      <c r="E402" s="295">
        <v>0</v>
      </c>
      <c r="F402" s="295">
        <v>99</v>
      </c>
      <c r="G402" s="295">
        <v>0</v>
      </c>
      <c r="H402" s="295">
        <v>210005</v>
      </c>
      <c r="I402" s="295">
        <v>0</v>
      </c>
      <c r="J402" s="295">
        <v>42</v>
      </c>
      <c r="K402" s="295">
        <v>35</v>
      </c>
      <c r="L402" s="295">
        <v>37</v>
      </c>
      <c r="M402" s="295">
        <v>0</v>
      </c>
      <c r="N402" s="295">
        <v>0</v>
      </c>
      <c r="O402" s="307">
        <f t="shared" si="92"/>
        <v>37</v>
      </c>
      <c r="P402" s="295">
        <v>0</v>
      </c>
      <c r="Q402" s="295">
        <v>0</v>
      </c>
    </row>
    <row r="403" spans="2:17" x14ac:dyDescent="0.25">
      <c r="B403" s="402"/>
      <c r="C403" s="403"/>
      <c r="D403" s="288">
        <f>D398+D399+D400+D401+D402</f>
        <v>29</v>
      </c>
      <c r="E403" s="288">
        <f t="shared" ref="E403:Q403" si="93">E398+E399+E400+E401+E402</f>
        <v>0</v>
      </c>
      <c r="F403" s="288">
        <f t="shared" si="93"/>
        <v>368</v>
      </c>
      <c r="G403" s="288">
        <f t="shared" si="93"/>
        <v>3019246</v>
      </c>
      <c r="H403" s="288">
        <f t="shared" si="93"/>
        <v>616399</v>
      </c>
      <c r="I403" s="288">
        <f t="shared" si="93"/>
        <v>210</v>
      </c>
      <c r="J403" s="288">
        <f t="shared" si="93"/>
        <v>181</v>
      </c>
      <c r="K403" s="288">
        <f t="shared" si="93"/>
        <v>103</v>
      </c>
      <c r="L403" s="288">
        <f t="shared" si="93"/>
        <v>97</v>
      </c>
      <c r="M403" s="288">
        <f t="shared" si="93"/>
        <v>54</v>
      </c>
      <c r="N403" s="288">
        <f t="shared" si="93"/>
        <v>53</v>
      </c>
      <c r="O403" s="288">
        <f t="shared" si="93"/>
        <v>150</v>
      </c>
      <c r="P403" s="288">
        <f t="shared" si="93"/>
        <v>62</v>
      </c>
      <c r="Q403" s="288">
        <f t="shared" si="93"/>
        <v>11</v>
      </c>
    </row>
  </sheetData>
  <mergeCells count="496">
    <mergeCell ref="P395:Q396"/>
    <mergeCell ref="C398:C402"/>
    <mergeCell ref="B403:C403"/>
    <mergeCell ref="P369:Q370"/>
    <mergeCell ref="K370:L370"/>
    <mergeCell ref="M370:N370"/>
    <mergeCell ref="C372:C376"/>
    <mergeCell ref="B377:C377"/>
    <mergeCell ref="C359:C363"/>
    <mergeCell ref="B364:C364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82:Q383"/>
    <mergeCell ref="K383:L383"/>
    <mergeCell ref="M383:N383"/>
    <mergeCell ref="P343:Q344"/>
    <mergeCell ref="K344:L344"/>
    <mergeCell ref="M344:N344"/>
    <mergeCell ref="C346:C350"/>
    <mergeCell ref="B351:C351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56:Q357"/>
    <mergeCell ref="K357:L357"/>
    <mergeCell ref="M357:N357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278:Q279"/>
    <mergeCell ref="K279:L279"/>
    <mergeCell ref="M279:N279"/>
    <mergeCell ref="C281:C285"/>
    <mergeCell ref="B286:C286"/>
    <mergeCell ref="C268:C272"/>
    <mergeCell ref="B273:C273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52:Q253"/>
    <mergeCell ref="K253:L253"/>
    <mergeCell ref="M253:N253"/>
    <mergeCell ref="C255:C259"/>
    <mergeCell ref="B260:C260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65:Q266"/>
    <mergeCell ref="K266:L266"/>
    <mergeCell ref="M266:N266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B182:C182"/>
    <mergeCell ref="K174:O174"/>
    <mergeCell ref="P174:Q175"/>
    <mergeCell ref="K175:L175"/>
    <mergeCell ref="M175:N175"/>
    <mergeCell ref="C177:C181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96:Q97"/>
    <mergeCell ref="K97:L97"/>
    <mergeCell ref="M97:N97"/>
    <mergeCell ref="C99:C103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31:Q32"/>
    <mergeCell ref="K32:L32"/>
    <mergeCell ref="M32:N32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P18:Q19"/>
    <mergeCell ref="K19:L19"/>
    <mergeCell ref="M19:N19"/>
    <mergeCell ref="C21:C25"/>
    <mergeCell ref="P5:Q6"/>
    <mergeCell ref="K6:L6"/>
    <mergeCell ref="M6:N6"/>
    <mergeCell ref="C8:C12"/>
    <mergeCell ref="B13:C13"/>
    <mergeCell ref="B26:C26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C73:C77"/>
    <mergeCell ref="B78:C78"/>
    <mergeCell ref="P44:Q45"/>
    <mergeCell ref="K45:L45"/>
    <mergeCell ref="M45:N45"/>
    <mergeCell ref="C47:C51"/>
    <mergeCell ref="B52:C52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70:Q71"/>
    <mergeCell ref="K71:L71"/>
    <mergeCell ref="M71:N71"/>
    <mergeCell ref="P57:Q58"/>
    <mergeCell ref="K58:L58"/>
    <mergeCell ref="M58:N58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91:Q292"/>
    <mergeCell ref="K292:L292"/>
    <mergeCell ref="M292:N292"/>
    <mergeCell ref="C294:C298"/>
    <mergeCell ref="B299:C299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  <mergeCell ref="K396:L396"/>
    <mergeCell ref="M396:N396"/>
  </mergeCells>
  <pageMargins left="0.7" right="0.7" top="0.75" bottom="0.75" header="0.3" footer="0.3"/>
  <pageSetup paperSize="9" scale="6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79"/>
  <sheetViews>
    <sheetView topLeftCell="A358" zoomScaleNormal="100" workbookViewId="0">
      <selection activeCell="D379" sqref="D379:Q379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3" spans="2:17" ht="18.75" x14ac:dyDescent="0.3">
      <c r="B3" s="451" t="s">
        <v>474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343"/>
      <c r="O3" s="343"/>
      <c r="P3" s="343"/>
      <c r="Q3" s="343"/>
    </row>
    <row r="4" spans="2:17" x14ac:dyDescent="0.25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2:17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398" t="s">
        <v>113</v>
      </c>
      <c r="L5" s="409"/>
      <c r="M5" s="409"/>
      <c r="N5" s="409"/>
      <c r="O5" s="399"/>
      <c r="P5" s="394" t="s">
        <v>16</v>
      </c>
      <c r="Q5" s="395"/>
    </row>
    <row r="6" spans="2:17" ht="30" x14ac:dyDescent="0.25">
      <c r="B6" s="407"/>
      <c r="C6" s="407"/>
      <c r="D6" s="407"/>
      <c r="E6" s="407"/>
      <c r="F6" s="407"/>
      <c r="G6" s="407"/>
      <c r="H6" s="407"/>
      <c r="I6" s="407"/>
      <c r="J6" s="407"/>
      <c r="K6" s="398" t="s">
        <v>1</v>
      </c>
      <c r="L6" s="399"/>
      <c r="M6" s="398" t="s">
        <v>2</v>
      </c>
      <c r="N6" s="399"/>
      <c r="O6" s="283" t="s">
        <v>10</v>
      </c>
      <c r="P6" s="396"/>
      <c r="Q6" s="397"/>
    </row>
    <row r="7" spans="2:17" x14ac:dyDescent="0.25">
      <c r="B7" s="408"/>
      <c r="C7" s="408"/>
      <c r="D7" s="408"/>
      <c r="E7" s="408"/>
      <c r="F7" s="408"/>
      <c r="G7" s="408"/>
      <c r="H7" s="408"/>
      <c r="I7" s="408"/>
      <c r="J7" s="408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x14ac:dyDescent="0.25">
      <c r="B8" s="345" t="s">
        <v>0</v>
      </c>
      <c r="C8" s="400">
        <v>43040</v>
      </c>
      <c r="D8" s="345">
        <v>9</v>
      </c>
      <c r="E8" s="345"/>
      <c r="F8" s="307">
        <v>193</v>
      </c>
      <c r="G8" s="308">
        <v>3009973</v>
      </c>
      <c r="H8" s="308">
        <v>313975</v>
      </c>
      <c r="I8" s="307">
        <v>141</v>
      </c>
      <c r="J8" s="307">
        <v>103</v>
      </c>
      <c r="K8" s="307">
        <v>57</v>
      </c>
      <c r="L8" s="307">
        <v>51</v>
      </c>
      <c r="M8" s="307">
        <v>53</v>
      </c>
      <c r="N8" s="307">
        <v>47</v>
      </c>
      <c r="O8" s="307">
        <v>98</v>
      </c>
      <c r="P8" s="328">
        <v>102</v>
      </c>
      <c r="Q8" s="328">
        <v>10</v>
      </c>
    </row>
    <row r="9" spans="2:17" x14ac:dyDescent="0.25">
      <c r="B9" s="344" t="s">
        <v>24</v>
      </c>
      <c r="C9" s="401"/>
      <c r="D9" s="299">
        <v>2</v>
      </c>
      <c r="E9" s="299">
        <v>0</v>
      </c>
      <c r="F9" s="310">
        <v>14</v>
      </c>
      <c r="G9" s="311">
        <v>776340</v>
      </c>
      <c r="H9" s="311">
        <v>8300</v>
      </c>
      <c r="I9" s="310">
        <v>127</v>
      </c>
      <c r="J9" s="310">
        <v>102</v>
      </c>
      <c r="K9" s="310">
        <v>14</v>
      </c>
      <c r="L9" s="310">
        <v>14</v>
      </c>
      <c r="M9" s="310">
        <v>3</v>
      </c>
      <c r="N9" s="310">
        <v>5</v>
      </c>
      <c r="O9" s="307">
        <v>19</v>
      </c>
      <c r="P9" s="299">
        <v>12</v>
      </c>
      <c r="Q9" s="289">
        <v>0</v>
      </c>
    </row>
    <row r="10" spans="2:17" x14ac:dyDescent="0.25">
      <c r="B10" s="344" t="s">
        <v>25</v>
      </c>
      <c r="C10" s="401"/>
      <c r="D10" s="299">
        <v>0</v>
      </c>
      <c r="E10" s="299">
        <v>0</v>
      </c>
      <c r="F10" s="310">
        <v>38</v>
      </c>
      <c r="G10" s="341">
        <v>358030</v>
      </c>
      <c r="H10" s="341">
        <v>846</v>
      </c>
      <c r="I10" s="341">
        <v>58</v>
      </c>
      <c r="J10" s="341">
        <v>15</v>
      </c>
      <c r="K10" s="341">
        <v>9</v>
      </c>
      <c r="L10" s="341">
        <v>9</v>
      </c>
      <c r="M10" s="341">
        <v>1</v>
      </c>
      <c r="N10" s="341">
        <v>1</v>
      </c>
      <c r="O10" s="307">
        <v>10</v>
      </c>
      <c r="P10" s="303">
        <v>6</v>
      </c>
      <c r="Q10" s="303">
        <v>0</v>
      </c>
    </row>
    <row r="11" spans="2:17" x14ac:dyDescent="0.25">
      <c r="B11" s="345" t="s">
        <v>161</v>
      </c>
      <c r="C11" s="401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307">
        <v>0</v>
      </c>
      <c r="P11" s="295">
        <v>0</v>
      </c>
      <c r="Q11" s="295">
        <v>0</v>
      </c>
    </row>
    <row r="12" spans="2:17" x14ac:dyDescent="0.25">
      <c r="B12" s="344" t="s">
        <v>85</v>
      </c>
      <c r="C12" s="436"/>
      <c r="D12" s="295">
        <v>0</v>
      </c>
      <c r="E12" s="295">
        <v>0</v>
      </c>
      <c r="F12" s="295">
        <v>96</v>
      </c>
      <c r="G12" s="295">
        <v>0</v>
      </c>
      <c r="H12" s="295">
        <v>126937.5</v>
      </c>
      <c r="I12" s="295">
        <v>0</v>
      </c>
      <c r="J12" s="295">
        <v>37</v>
      </c>
      <c r="K12" s="295">
        <v>37</v>
      </c>
      <c r="L12" s="295">
        <v>35</v>
      </c>
      <c r="M12" s="295">
        <v>0</v>
      </c>
      <c r="N12" s="295">
        <v>0</v>
      </c>
      <c r="O12" s="307">
        <v>34</v>
      </c>
      <c r="P12" s="295">
        <v>0</v>
      </c>
      <c r="Q12" s="295">
        <v>0</v>
      </c>
    </row>
    <row r="13" spans="2:17" x14ac:dyDescent="0.25">
      <c r="B13" s="402"/>
      <c r="C13" s="403"/>
      <c r="D13" s="288">
        <f t="shared" ref="D13:Q13" si="0">D8+D9+D10+D11+D12</f>
        <v>11</v>
      </c>
      <c r="E13" s="288">
        <f t="shared" si="0"/>
        <v>0</v>
      </c>
      <c r="F13" s="288">
        <f t="shared" si="0"/>
        <v>341</v>
      </c>
      <c r="G13" s="288">
        <f t="shared" si="0"/>
        <v>4144343</v>
      </c>
      <c r="H13" s="288">
        <f t="shared" si="0"/>
        <v>450058.5</v>
      </c>
      <c r="I13" s="288">
        <f t="shared" si="0"/>
        <v>326</v>
      </c>
      <c r="J13" s="288">
        <f t="shared" si="0"/>
        <v>257</v>
      </c>
      <c r="K13" s="288">
        <f t="shared" si="0"/>
        <v>117</v>
      </c>
      <c r="L13" s="288">
        <f t="shared" si="0"/>
        <v>109</v>
      </c>
      <c r="M13" s="288">
        <f t="shared" si="0"/>
        <v>57</v>
      </c>
      <c r="N13" s="288">
        <f t="shared" si="0"/>
        <v>53</v>
      </c>
      <c r="O13" s="288">
        <f t="shared" si="0"/>
        <v>161</v>
      </c>
      <c r="P13" s="288">
        <f t="shared" si="0"/>
        <v>120</v>
      </c>
      <c r="Q13" s="288">
        <f t="shared" si="0"/>
        <v>10</v>
      </c>
    </row>
    <row r="14" spans="2:17" x14ac:dyDescent="0.25"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</row>
    <row r="15" spans="2:17" x14ac:dyDescent="0.25"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</row>
    <row r="16" spans="2:17" ht="18.75" x14ac:dyDescent="0.3">
      <c r="B16" s="451" t="s">
        <v>475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343"/>
      <c r="O16" s="343"/>
      <c r="P16" s="343"/>
      <c r="Q16" s="343"/>
    </row>
    <row r="17" spans="2:17" x14ac:dyDescent="0.25"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</row>
    <row r="18" spans="2:17" x14ac:dyDescent="0.25">
      <c r="B18" s="406" t="s">
        <v>5</v>
      </c>
      <c r="C18" s="406" t="s">
        <v>12</v>
      </c>
      <c r="D18" s="406" t="s">
        <v>6</v>
      </c>
      <c r="E18" s="406" t="s">
        <v>17</v>
      </c>
      <c r="F18" s="406" t="s">
        <v>15</v>
      </c>
      <c r="G18" s="406" t="s">
        <v>100</v>
      </c>
      <c r="H18" s="406" t="s">
        <v>14</v>
      </c>
      <c r="I18" s="406" t="s">
        <v>13</v>
      </c>
      <c r="J18" s="406" t="s">
        <v>8</v>
      </c>
      <c r="K18" s="398" t="s">
        <v>113</v>
      </c>
      <c r="L18" s="409"/>
      <c r="M18" s="409"/>
      <c r="N18" s="409"/>
      <c r="O18" s="399"/>
      <c r="P18" s="394" t="s">
        <v>16</v>
      </c>
      <c r="Q18" s="395"/>
    </row>
    <row r="19" spans="2:17" ht="30" x14ac:dyDescent="0.25">
      <c r="B19" s="407"/>
      <c r="C19" s="407"/>
      <c r="D19" s="407"/>
      <c r="E19" s="407"/>
      <c r="F19" s="407"/>
      <c r="G19" s="407"/>
      <c r="H19" s="407"/>
      <c r="I19" s="407"/>
      <c r="J19" s="407"/>
      <c r="K19" s="398" t="s">
        <v>1</v>
      </c>
      <c r="L19" s="399"/>
      <c r="M19" s="398" t="s">
        <v>2</v>
      </c>
      <c r="N19" s="399"/>
      <c r="O19" s="283" t="s">
        <v>10</v>
      </c>
      <c r="P19" s="396"/>
      <c r="Q19" s="397"/>
    </row>
    <row r="20" spans="2:17" x14ac:dyDescent="0.25">
      <c r="B20" s="408"/>
      <c r="C20" s="408"/>
      <c r="D20" s="408"/>
      <c r="E20" s="408"/>
      <c r="F20" s="408"/>
      <c r="G20" s="408"/>
      <c r="H20" s="408"/>
      <c r="I20" s="408"/>
      <c r="J20" s="408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45" t="s">
        <v>0</v>
      </c>
      <c r="C21" s="400">
        <v>43041</v>
      </c>
      <c r="D21" s="345">
        <v>0</v>
      </c>
      <c r="E21" s="345">
        <v>0</v>
      </c>
      <c r="F21" s="307">
        <v>261</v>
      </c>
      <c r="G21" s="308">
        <v>4045156</v>
      </c>
      <c r="H21" s="308">
        <v>163350</v>
      </c>
      <c r="I21" s="307">
        <v>108</v>
      </c>
      <c r="J21" s="307">
        <v>83</v>
      </c>
      <c r="K21" s="307">
        <v>58</v>
      </c>
      <c r="L21" s="307">
        <v>57</v>
      </c>
      <c r="M21" s="307">
        <v>51</v>
      </c>
      <c r="N21" s="307">
        <v>49</v>
      </c>
      <c r="O21" s="307">
        <v>106</v>
      </c>
      <c r="P21" s="328">
        <v>115</v>
      </c>
      <c r="Q21" s="328">
        <v>11</v>
      </c>
    </row>
    <row r="22" spans="2:17" x14ac:dyDescent="0.25">
      <c r="B22" s="344" t="s">
        <v>24</v>
      </c>
      <c r="C22" s="401"/>
      <c r="D22" s="299">
        <v>0</v>
      </c>
      <c r="E22" s="299">
        <v>0</v>
      </c>
      <c r="F22" s="310">
        <v>36</v>
      </c>
      <c r="G22" s="311">
        <v>718400</v>
      </c>
      <c r="H22" s="311">
        <v>32700</v>
      </c>
      <c r="I22" s="310">
        <v>70</v>
      </c>
      <c r="J22" s="310">
        <v>73</v>
      </c>
      <c r="K22" s="310">
        <v>14</v>
      </c>
      <c r="L22" s="310">
        <v>9</v>
      </c>
      <c r="M22" s="310">
        <v>5</v>
      </c>
      <c r="N22" s="310">
        <v>5</v>
      </c>
      <c r="O22" s="307">
        <v>14</v>
      </c>
      <c r="P22" s="299">
        <v>16</v>
      </c>
      <c r="Q22" s="289">
        <v>0</v>
      </c>
    </row>
    <row r="23" spans="2:17" x14ac:dyDescent="0.25">
      <c r="B23" s="344" t="s">
        <v>25</v>
      </c>
      <c r="C23" s="401"/>
      <c r="D23" s="299">
        <v>0</v>
      </c>
      <c r="E23" s="299">
        <v>0</v>
      </c>
      <c r="F23" s="310">
        <v>32</v>
      </c>
      <c r="G23" s="341">
        <v>351700</v>
      </c>
      <c r="H23" s="341">
        <v>1272</v>
      </c>
      <c r="I23" s="341">
        <v>44</v>
      </c>
      <c r="J23" s="341">
        <v>18</v>
      </c>
      <c r="K23" s="341">
        <v>9</v>
      </c>
      <c r="L23" s="341">
        <v>9</v>
      </c>
      <c r="M23" s="341">
        <v>2</v>
      </c>
      <c r="N23" s="341">
        <v>2</v>
      </c>
      <c r="O23" s="307">
        <v>11</v>
      </c>
      <c r="P23" s="303">
        <v>6</v>
      </c>
      <c r="Q23" s="303">
        <v>0</v>
      </c>
    </row>
    <row r="24" spans="2:17" x14ac:dyDescent="0.25">
      <c r="B24" s="345" t="s">
        <v>161</v>
      </c>
      <c r="C24" s="401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344" t="s">
        <v>85</v>
      </c>
      <c r="C25" s="436"/>
      <c r="D25" s="295">
        <v>0</v>
      </c>
      <c r="E25" s="295">
        <v>0</v>
      </c>
      <c r="F25" s="295">
        <v>144</v>
      </c>
      <c r="G25" s="295">
        <v>0</v>
      </c>
      <c r="H25" s="295">
        <v>95466</v>
      </c>
      <c r="I25" s="295">
        <v>0</v>
      </c>
      <c r="J25" s="295">
        <v>31</v>
      </c>
      <c r="K25" s="295">
        <v>35</v>
      </c>
      <c r="L25" s="295">
        <v>39</v>
      </c>
      <c r="M25" s="295">
        <v>0</v>
      </c>
      <c r="N25" s="295">
        <v>0</v>
      </c>
      <c r="O25" s="307">
        <v>39</v>
      </c>
      <c r="P25" s="295">
        <v>0</v>
      </c>
      <c r="Q25" s="295">
        <v>0</v>
      </c>
    </row>
    <row r="26" spans="2:17" x14ac:dyDescent="0.25">
      <c r="B26" s="402"/>
      <c r="C26" s="403"/>
      <c r="D26" s="288">
        <f t="shared" ref="D26:Q26" si="1">D21+D22+D23+D24+D25</f>
        <v>0</v>
      </c>
      <c r="E26" s="288">
        <f t="shared" si="1"/>
        <v>0</v>
      </c>
      <c r="F26" s="288">
        <f t="shared" si="1"/>
        <v>473</v>
      </c>
      <c r="G26" s="288">
        <f t="shared" si="1"/>
        <v>5115256</v>
      </c>
      <c r="H26" s="288">
        <f t="shared" si="1"/>
        <v>292788</v>
      </c>
      <c r="I26" s="288">
        <f t="shared" si="1"/>
        <v>222</v>
      </c>
      <c r="J26" s="288">
        <f t="shared" si="1"/>
        <v>205</v>
      </c>
      <c r="K26" s="288">
        <f t="shared" si="1"/>
        <v>116</v>
      </c>
      <c r="L26" s="288">
        <f t="shared" si="1"/>
        <v>114</v>
      </c>
      <c r="M26" s="288">
        <f t="shared" si="1"/>
        <v>58</v>
      </c>
      <c r="N26" s="288">
        <f t="shared" si="1"/>
        <v>56</v>
      </c>
      <c r="O26" s="288">
        <f t="shared" si="1"/>
        <v>170</v>
      </c>
      <c r="P26" s="288">
        <f t="shared" si="1"/>
        <v>137</v>
      </c>
      <c r="Q26" s="288">
        <f t="shared" si="1"/>
        <v>11</v>
      </c>
    </row>
    <row r="27" spans="2:17" x14ac:dyDescent="0.25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</row>
    <row r="28" spans="2:17" x14ac:dyDescent="0.25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</row>
    <row r="29" spans="2:17" ht="18.75" x14ac:dyDescent="0.3">
      <c r="B29" s="451" t="s">
        <v>476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343"/>
      <c r="O29" s="343"/>
      <c r="P29" s="343"/>
      <c r="Q29" s="343"/>
    </row>
    <row r="30" spans="2:17" x14ac:dyDescent="0.25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</row>
    <row r="31" spans="2:17" x14ac:dyDescent="0.25">
      <c r="B31" s="406" t="s">
        <v>5</v>
      </c>
      <c r="C31" s="406" t="s">
        <v>12</v>
      </c>
      <c r="D31" s="406" t="s">
        <v>6</v>
      </c>
      <c r="E31" s="406" t="s">
        <v>17</v>
      </c>
      <c r="F31" s="406" t="s">
        <v>15</v>
      </c>
      <c r="G31" s="406" t="s">
        <v>100</v>
      </c>
      <c r="H31" s="406" t="s">
        <v>14</v>
      </c>
      <c r="I31" s="406" t="s">
        <v>13</v>
      </c>
      <c r="J31" s="406" t="s">
        <v>8</v>
      </c>
      <c r="K31" s="398" t="s">
        <v>113</v>
      </c>
      <c r="L31" s="409"/>
      <c r="M31" s="409"/>
      <c r="N31" s="409"/>
      <c r="O31" s="399"/>
      <c r="P31" s="394" t="s">
        <v>16</v>
      </c>
      <c r="Q31" s="395"/>
    </row>
    <row r="32" spans="2:17" ht="30" x14ac:dyDescent="0.25">
      <c r="B32" s="407"/>
      <c r="C32" s="407"/>
      <c r="D32" s="407"/>
      <c r="E32" s="407"/>
      <c r="F32" s="407"/>
      <c r="G32" s="407"/>
      <c r="H32" s="407"/>
      <c r="I32" s="407"/>
      <c r="J32" s="407"/>
      <c r="K32" s="398" t="s">
        <v>1</v>
      </c>
      <c r="L32" s="399"/>
      <c r="M32" s="398" t="s">
        <v>2</v>
      </c>
      <c r="N32" s="399"/>
      <c r="O32" s="283" t="s">
        <v>10</v>
      </c>
      <c r="P32" s="396"/>
      <c r="Q32" s="397"/>
    </row>
    <row r="33" spans="2:17" x14ac:dyDescent="0.25">
      <c r="B33" s="408"/>
      <c r="C33" s="408"/>
      <c r="D33" s="408"/>
      <c r="E33" s="408"/>
      <c r="F33" s="408"/>
      <c r="G33" s="408"/>
      <c r="H33" s="408"/>
      <c r="I33" s="408"/>
      <c r="J33" s="408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45" t="s">
        <v>0</v>
      </c>
      <c r="C34" s="400">
        <v>43042</v>
      </c>
      <c r="D34" s="345">
        <v>0</v>
      </c>
      <c r="E34" s="345">
        <v>0</v>
      </c>
      <c r="F34" s="307">
        <v>198</v>
      </c>
      <c r="G34" s="308">
        <v>2505450</v>
      </c>
      <c r="H34" s="308">
        <v>210879</v>
      </c>
      <c r="I34" s="307">
        <v>38</v>
      </c>
      <c r="J34" s="307">
        <v>42</v>
      </c>
      <c r="K34" s="307">
        <v>54</v>
      </c>
      <c r="L34" s="307">
        <v>51</v>
      </c>
      <c r="M34" s="307">
        <v>41</v>
      </c>
      <c r="N34" s="307">
        <v>42</v>
      </c>
      <c r="O34" s="307">
        <v>93</v>
      </c>
      <c r="P34" s="328">
        <v>103</v>
      </c>
      <c r="Q34" s="328">
        <v>9</v>
      </c>
    </row>
    <row r="35" spans="2:17" x14ac:dyDescent="0.25">
      <c r="B35" s="344" t="s">
        <v>24</v>
      </c>
      <c r="C35" s="401"/>
      <c r="D35" s="299">
        <v>0</v>
      </c>
      <c r="E35" s="299">
        <v>0</v>
      </c>
      <c r="F35" s="310">
        <v>42</v>
      </c>
      <c r="G35" s="311">
        <v>729400</v>
      </c>
      <c r="H35" s="311">
        <v>80490</v>
      </c>
      <c r="I35" s="310">
        <v>70</v>
      </c>
      <c r="J35" s="310">
        <v>77</v>
      </c>
      <c r="K35" s="310">
        <v>13</v>
      </c>
      <c r="L35" s="310">
        <v>12</v>
      </c>
      <c r="M35" s="310">
        <v>5</v>
      </c>
      <c r="N35" s="310">
        <v>4</v>
      </c>
      <c r="O35" s="307">
        <v>16</v>
      </c>
      <c r="P35" s="299">
        <v>16</v>
      </c>
      <c r="Q35" s="289">
        <v>0</v>
      </c>
    </row>
    <row r="36" spans="2:17" x14ac:dyDescent="0.25">
      <c r="B36" s="344" t="s">
        <v>25</v>
      </c>
      <c r="C36" s="401"/>
      <c r="D36" s="299">
        <v>0</v>
      </c>
      <c r="E36" s="299">
        <v>0</v>
      </c>
      <c r="F36" s="310">
        <v>48</v>
      </c>
      <c r="G36" s="341">
        <v>369440</v>
      </c>
      <c r="H36" s="341">
        <v>8340</v>
      </c>
      <c r="I36" s="341">
        <v>46</v>
      </c>
      <c r="J36" s="341">
        <v>17</v>
      </c>
      <c r="K36" s="341">
        <v>11</v>
      </c>
      <c r="L36" s="341">
        <v>11</v>
      </c>
      <c r="M36" s="341">
        <v>2</v>
      </c>
      <c r="N36" s="341">
        <v>2</v>
      </c>
      <c r="O36" s="307">
        <v>13</v>
      </c>
      <c r="P36" s="303">
        <v>6</v>
      </c>
      <c r="Q36" s="303">
        <v>0</v>
      </c>
    </row>
    <row r="37" spans="2:17" x14ac:dyDescent="0.25">
      <c r="B37" s="345" t="s">
        <v>161</v>
      </c>
      <c r="C37" s="401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344" t="s">
        <v>85</v>
      </c>
      <c r="C38" s="436"/>
      <c r="D38" s="295">
        <v>0</v>
      </c>
      <c r="E38" s="295">
        <v>0</v>
      </c>
      <c r="F38" s="295">
        <v>119</v>
      </c>
      <c r="G38" s="295">
        <v>0</v>
      </c>
      <c r="H38" s="295">
        <v>101734</v>
      </c>
      <c r="I38" s="295">
        <v>0</v>
      </c>
      <c r="J38" s="295">
        <v>32</v>
      </c>
      <c r="K38" s="295">
        <v>39</v>
      </c>
      <c r="L38" s="295">
        <v>34</v>
      </c>
      <c r="M38" s="295">
        <v>0</v>
      </c>
      <c r="N38" s="295">
        <v>0</v>
      </c>
      <c r="O38" s="307">
        <v>34</v>
      </c>
      <c r="P38" s="295">
        <v>0</v>
      </c>
      <c r="Q38" s="295">
        <v>0</v>
      </c>
    </row>
    <row r="39" spans="2:17" x14ac:dyDescent="0.25">
      <c r="B39" s="402"/>
      <c r="C39" s="403"/>
      <c r="D39" s="288">
        <f t="shared" ref="D39:Q39" si="2">D34+D35+D36+D37+D38</f>
        <v>0</v>
      </c>
      <c r="E39" s="288">
        <f t="shared" si="2"/>
        <v>0</v>
      </c>
      <c r="F39" s="288">
        <f t="shared" si="2"/>
        <v>407</v>
      </c>
      <c r="G39" s="288">
        <f t="shared" si="2"/>
        <v>3604290</v>
      </c>
      <c r="H39" s="288">
        <f t="shared" si="2"/>
        <v>401443</v>
      </c>
      <c r="I39" s="288">
        <f t="shared" si="2"/>
        <v>154</v>
      </c>
      <c r="J39" s="288">
        <f t="shared" si="2"/>
        <v>168</v>
      </c>
      <c r="K39" s="288">
        <f t="shared" si="2"/>
        <v>117</v>
      </c>
      <c r="L39" s="288">
        <f t="shared" si="2"/>
        <v>108</v>
      </c>
      <c r="M39" s="288">
        <f t="shared" si="2"/>
        <v>48</v>
      </c>
      <c r="N39" s="288">
        <f t="shared" si="2"/>
        <v>48</v>
      </c>
      <c r="O39" s="288">
        <f t="shared" si="2"/>
        <v>156</v>
      </c>
      <c r="P39" s="288">
        <f t="shared" si="2"/>
        <v>125</v>
      </c>
      <c r="Q39" s="288">
        <f t="shared" si="2"/>
        <v>9</v>
      </c>
    </row>
    <row r="40" spans="2:17" x14ac:dyDescent="0.25"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</row>
    <row r="41" spans="2:17" x14ac:dyDescent="0.25"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</row>
    <row r="42" spans="2:17" ht="18.75" x14ac:dyDescent="0.3">
      <c r="B42" s="451" t="s">
        <v>477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343"/>
      <c r="O42" s="343"/>
      <c r="P42" s="343"/>
      <c r="Q42" s="343"/>
    </row>
    <row r="43" spans="2:17" x14ac:dyDescent="0.25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</row>
    <row r="44" spans="2:17" x14ac:dyDescent="0.25">
      <c r="B44" s="406" t="s">
        <v>5</v>
      </c>
      <c r="C44" s="406" t="s">
        <v>12</v>
      </c>
      <c r="D44" s="406" t="s">
        <v>6</v>
      </c>
      <c r="E44" s="406" t="s">
        <v>17</v>
      </c>
      <c r="F44" s="406" t="s">
        <v>15</v>
      </c>
      <c r="G44" s="406" t="s">
        <v>100</v>
      </c>
      <c r="H44" s="406" t="s">
        <v>14</v>
      </c>
      <c r="I44" s="406" t="s">
        <v>13</v>
      </c>
      <c r="J44" s="406" t="s">
        <v>8</v>
      </c>
      <c r="K44" s="398" t="s">
        <v>113</v>
      </c>
      <c r="L44" s="409"/>
      <c r="M44" s="409"/>
      <c r="N44" s="409"/>
      <c r="O44" s="399"/>
      <c r="P44" s="394" t="s">
        <v>16</v>
      </c>
      <c r="Q44" s="395"/>
    </row>
    <row r="45" spans="2:17" ht="30" x14ac:dyDescent="0.25">
      <c r="B45" s="407"/>
      <c r="C45" s="407"/>
      <c r="D45" s="407"/>
      <c r="E45" s="407"/>
      <c r="F45" s="407"/>
      <c r="G45" s="407"/>
      <c r="H45" s="407"/>
      <c r="I45" s="407"/>
      <c r="J45" s="407"/>
      <c r="K45" s="398" t="s">
        <v>1</v>
      </c>
      <c r="L45" s="399"/>
      <c r="M45" s="398" t="s">
        <v>2</v>
      </c>
      <c r="N45" s="399"/>
      <c r="O45" s="283" t="s">
        <v>10</v>
      </c>
      <c r="P45" s="396"/>
      <c r="Q45" s="397"/>
    </row>
    <row r="46" spans="2:17" x14ac:dyDescent="0.25">
      <c r="B46" s="408"/>
      <c r="C46" s="408"/>
      <c r="D46" s="408"/>
      <c r="E46" s="408"/>
      <c r="F46" s="408"/>
      <c r="G46" s="408"/>
      <c r="H46" s="408"/>
      <c r="I46" s="408"/>
      <c r="J46" s="408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45" t="s">
        <v>0</v>
      </c>
      <c r="C47" s="400">
        <v>43043</v>
      </c>
      <c r="D47" s="345">
        <v>0</v>
      </c>
      <c r="E47" s="345">
        <v>0</v>
      </c>
      <c r="F47" s="307">
        <v>200</v>
      </c>
      <c r="G47" s="308">
        <v>4028800</v>
      </c>
      <c r="H47" s="308">
        <v>140353</v>
      </c>
      <c r="I47" s="307">
        <v>178</v>
      </c>
      <c r="J47" s="307">
        <v>76</v>
      </c>
      <c r="K47" s="307">
        <v>40</v>
      </c>
      <c r="L47" s="307">
        <v>42</v>
      </c>
      <c r="M47" s="307">
        <v>38</v>
      </c>
      <c r="N47" s="307">
        <v>41</v>
      </c>
      <c r="O47" s="307">
        <v>83</v>
      </c>
      <c r="P47" s="328">
        <v>57</v>
      </c>
      <c r="Q47" s="328">
        <v>8</v>
      </c>
    </row>
    <row r="48" spans="2:17" x14ac:dyDescent="0.25">
      <c r="B48" s="344" t="s">
        <v>24</v>
      </c>
      <c r="C48" s="401"/>
      <c r="D48" s="299">
        <v>0</v>
      </c>
      <c r="E48" s="299">
        <v>0</v>
      </c>
      <c r="F48" s="310">
        <v>36</v>
      </c>
      <c r="G48" s="311">
        <v>459040</v>
      </c>
      <c r="H48" s="311">
        <v>38139</v>
      </c>
      <c r="I48" s="310">
        <v>35</v>
      </c>
      <c r="J48" s="310">
        <v>53</v>
      </c>
      <c r="K48" s="310">
        <v>7</v>
      </c>
      <c r="L48" s="310">
        <v>7</v>
      </c>
      <c r="M48" s="310">
        <v>3</v>
      </c>
      <c r="N48" s="310">
        <v>3</v>
      </c>
      <c r="O48" s="307">
        <v>10</v>
      </c>
      <c r="P48" s="299">
        <v>2</v>
      </c>
      <c r="Q48" s="289">
        <v>0</v>
      </c>
    </row>
    <row r="49" spans="2:17" x14ac:dyDescent="0.25">
      <c r="B49" s="344" t="s">
        <v>25</v>
      </c>
      <c r="C49" s="401"/>
      <c r="D49" s="299">
        <v>0</v>
      </c>
      <c r="E49" s="299">
        <v>0</v>
      </c>
      <c r="F49" s="310">
        <v>36</v>
      </c>
      <c r="G49" s="341">
        <v>527004</v>
      </c>
      <c r="H49" s="341">
        <v>0</v>
      </c>
      <c r="I49" s="341">
        <v>0</v>
      </c>
      <c r="J49" s="341">
        <v>23</v>
      </c>
      <c r="K49" s="341">
        <v>5</v>
      </c>
      <c r="L49" s="341">
        <v>5</v>
      </c>
      <c r="M49" s="341">
        <v>2</v>
      </c>
      <c r="N49" s="341">
        <v>2</v>
      </c>
      <c r="O49" s="307">
        <v>7</v>
      </c>
      <c r="P49" s="303">
        <v>0</v>
      </c>
      <c r="Q49" s="303">
        <v>0</v>
      </c>
    </row>
    <row r="50" spans="2:17" x14ac:dyDescent="0.25">
      <c r="B50" s="345" t="s">
        <v>161</v>
      </c>
      <c r="C50" s="401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</row>
    <row r="51" spans="2:17" x14ac:dyDescent="0.25">
      <c r="B51" s="344" t="s">
        <v>85</v>
      </c>
      <c r="C51" s="436"/>
      <c r="D51" s="295">
        <v>0</v>
      </c>
      <c r="E51" s="295">
        <v>0</v>
      </c>
      <c r="F51" s="295">
        <v>0</v>
      </c>
      <c r="G51" s="295">
        <v>0</v>
      </c>
      <c r="H51" s="295">
        <v>0</v>
      </c>
      <c r="I51" s="295">
        <v>0</v>
      </c>
      <c r="J51" s="295">
        <v>0</v>
      </c>
      <c r="K51" s="295">
        <v>0</v>
      </c>
      <c r="L51" s="295">
        <v>0</v>
      </c>
      <c r="M51" s="295">
        <v>0</v>
      </c>
      <c r="N51" s="295">
        <v>0</v>
      </c>
      <c r="O51" s="307">
        <v>0</v>
      </c>
      <c r="P51" s="295">
        <v>0</v>
      </c>
      <c r="Q51" s="295">
        <v>0</v>
      </c>
    </row>
    <row r="52" spans="2:17" x14ac:dyDescent="0.25">
      <c r="B52" s="402"/>
      <c r="C52" s="403"/>
      <c r="D52" s="288">
        <f t="shared" ref="D52:Q52" si="3">D47+D48+D49+D50+D51</f>
        <v>0</v>
      </c>
      <c r="E52" s="288">
        <f t="shared" si="3"/>
        <v>0</v>
      </c>
      <c r="F52" s="288">
        <f t="shared" si="3"/>
        <v>272</v>
      </c>
      <c r="G52" s="288">
        <f t="shared" si="3"/>
        <v>5014844</v>
      </c>
      <c r="H52" s="288">
        <f t="shared" si="3"/>
        <v>178492</v>
      </c>
      <c r="I52" s="288">
        <f t="shared" si="3"/>
        <v>213</v>
      </c>
      <c r="J52" s="288">
        <f t="shared" si="3"/>
        <v>152</v>
      </c>
      <c r="K52" s="288">
        <f t="shared" si="3"/>
        <v>52</v>
      </c>
      <c r="L52" s="288">
        <f t="shared" si="3"/>
        <v>54</v>
      </c>
      <c r="M52" s="288">
        <f t="shared" si="3"/>
        <v>43</v>
      </c>
      <c r="N52" s="288">
        <f t="shared" si="3"/>
        <v>46</v>
      </c>
      <c r="O52" s="288">
        <f t="shared" si="3"/>
        <v>100</v>
      </c>
      <c r="P52" s="288">
        <f t="shared" si="3"/>
        <v>59</v>
      </c>
      <c r="Q52" s="288">
        <f t="shared" si="3"/>
        <v>8</v>
      </c>
    </row>
    <row r="53" spans="2:17" x14ac:dyDescent="0.25"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</row>
    <row r="54" spans="2:17" x14ac:dyDescent="0.25"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</row>
    <row r="55" spans="2:17" ht="18.75" x14ac:dyDescent="0.3">
      <c r="B55" s="451" t="s">
        <v>478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343"/>
      <c r="O55" s="343"/>
      <c r="P55" s="343"/>
      <c r="Q55" s="343"/>
    </row>
    <row r="56" spans="2:17" x14ac:dyDescent="0.25"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</row>
    <row r="57" spans="2:17" x14ac:dyDescent="0.25">
      <c r="B57" s="406" t="s">
        <v>5</v>
      </c>
      <c r="C57" s="406" t="s">
        <v>12</v>
      </c>
      <c r="D57" s="406" t="s">
        <v>6</v>
      </c>
      <c r="E57" s="406" t="s">
        <v>17</v>
      </c>
      <c r="F57" s="406" t="s">
        <v>15</v>
      </c>
      <c r="G57" s="406" t="s">
        <v>100</v>
      </c>
      <c r="H57" s="406" t="s">
        <v>14</v>
      </c>
      <c r="I57" s="406" t="s">
        <v>13</v>
      </c>
      <c r="J57" s="406" t="s">
        <v>8</v>
      </c>
      <c r="K57" s="398" t="s">
        <v>113</v>
      </c>
      <c r="L57" s="409"/>
      <c r="M57" s="409"/>
      <c r="N57" s="409"/>
      <c r="O57" s="399"/>
      <c r="P57" s="394" t="s">
        <v>16</v>
      </c>
      <c r="Q57" s="395"/>
    </row>
    <row r="58" spans="2:17" ht="30" x14ac:dyDescent="0.25">
      <c r="B58" s="407"/>
      <c r="C58" s="407"/>
      <c r="D58" s="407"/>
      <c r="E58" s="407"/>
      <c r="F58" s="407"/>
      <c r="G58" s="407"/>
      <c r="H58" s="407"/>
      <c r="I58" s="407"/>
      <c r="J58" s="407"/>
      <c r="K58" s="398" t="s">
        <v>1</v>
      </c>
      <c r="L58" s="399"/>
      <c r="M58" s="398" t="s">
        <v>2</v>
      </c>
      <c r="N58" s="399"/>
      <c r="O58" s="283" t="s">
        <v>10</v>
      </c>
      <c r="P58" s="396"/>
      <c r="Q58" s="397"/>
    </row>
    <row r="59" spans="2:17" x14ac:dyDescent="0.25">
      <c r="B59" s="408"/>
      <c r="C59" s="408"/>
      <c r="D59" s="408"/>
      <c r="E59" s="408"/>
      <c r="F59" s="408"/>
      <c r="G59" s="408"/>
      <c r="H59" s="408"/>
      <c r="I59" s="408"/>
      <c r="J59" s="408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45" t="s">
        <v>0</v>
      </c>
      <c r="C60" s="400">
        <v>43044</v>
      </c>
      <c r="D60" s="345">
        <v>0</v>
      </c>
      <c r="E60" s="345">
        <v>0</v>
      </c>
      <c r="F60" s="307">
        <v>180</v>
      </c>
      <c r="G60" s="308">
        <v>3617844</v>
      </c>
      <c r="H60" s="308">
        <v>151675</v>
      </c>
      <c r="I60" s="307">
        <v>127</v>
      </c>
      <c r="J60" s="307">
        <v>42</v>
      </c>
      <c r="K60" s="307">
        <v>32</v>
      </c>
      <c r="L60" s="307">
        <v>34</v>
      </c>
      <c r="M60" s="307">
        <v>37</v>
      </c>
      <c r="N60" s="307">
        <v>36</v>
      </c>
      <c r="O60" s="307">
        <v>70</v>
      </c>
      <c r="P60" s="328">
        <v>60</v>
      </c>
      <c r="Q60" s="328">
        <v>8</v>
      </c>
    </row>
    <row r="61" spans="2:17" x14ac:dyDescent="0.25">
      <c r="B61" s="344" t="s">
        <v>24</v>
      </c>
      <c r="C61" s="401"/>
      <c r="D61" s="299">
        <v>0</v>
      </c>
      <c r="E61" s="299">
        <v>0</v>
      </c>
      <c r="F61" s="310">
        <v>43</v>
      </c>
      <c r="G61" s="311">
        <v>485710</v>
      </c>
      <c r="H61" s="311">
        <v>2170</v>
      </c>
      <c r="I61" s="310">
        <v>30</v>
      </c>
      <c r="J61" s="310">
        <v>58</v>
      </c>
      <c r="K61" s="310">
        <v>6</v>
      </c>
      <c r="L61" s="310">
        <v>6</v>
      </c>
      <c r="M61" s="310">
        <v>2</v>
      </c>
      <c r="N61" s="310">
        <v>2</v>
      </c>
      <c r="O61" s="307">
        <v>8</v>
      </c>
      <c r="P61" s="299">
        <v>2</v>
      </c>
      <c r="Q61" s="289">
        <v>0</v>
      </c>
    </row>
    <row r="62" spans="2:17" x14ac:dyDescent="0.25">
      <c r="B62" s="344" t="s">
        <v>25</v>
      </c>
      <c r="C62" s="401"/>
      <c r="D62" s="299">
        <v>0</v>
      </c>
      <c r="E62" s="299">
        <v>0</v>
      </c>
      <c r="F62" s="310">
        <v>18</v>
      </c>
      <c r="G62" s="341">
        <v>121600</v>
      </c>
      <c r="H62" s="341">
        <v>0</v>
      </c>
      <c r="I62" s="341">
        <v>0</v>
      </c>
      <c r="J62" s="341">
        <v>18</v>
      </c>
      <c r="K62" s="341">
        <v>4</v>
      </c>
      <c r="L62" s="341">
        <v>4</v>
      </c>
      <c r="M62" s="341">
        <v>2</v>
      </c>
      <c r="N62" s="341">
        <v>2</v>
      </c>
      <c r="O62" s="307">
        <v>6</v>
      </c>
      <c r="P62" s="303">
        <v>0</v>
      </c>
      <c r="Q62" s="303">
        <v>0</v>
      </c>
    </row>
    <row r="63" spans="2:17" x14ac:dyDescent="0.25">
      <c r="B63" s="345" t="s">
        <v>161</v>
      </c>
      <c r="C63" s="401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</row>
    <row r="64" spans="2:17" x14ac:dyDescent="0.25">
      <c r="B64" s="344" t="s">
        <v>85</v>
      </c>
      <c r="C64" s="436"/>
      <c r="D64" s="295">
        <v>0</v>
      </c>
      <c r="E64" s="295">
        <v>0</v>
      </c>
      <c r="F64" s="295">
        <v>0</v>
      </c>
      <c r="G64" s="295">
        <v>0</v>
      </c>
      <c r="H64" s="295">
        <v>0</v>
      </c>
      <c r="I64" s="295">
        <v>0</v>
      </c>
      <c r="J64" s="295">
        <v>0</v>
      </c>
      <c r="K64" s="295">
        <v>0</v>
      </c>
      <c r="L64" s="295">
        <v>0</v>
      </c>
      <c r="M64" s="295">
        <v>0</v>
      </c>
      <c r="N64" s="295">
        <v>0</v>
      </c>
      <c r="O64" s="307">
        <v>0</v>
      </c>
      <c r="P64" s="295">
        <v>0</v>
      </c>
      <c r="Q64" s="295">
        <v>0</v>
      </c>
    </row>
    <row r="65" spans="2:17" x14ac:dyDescent="0.25">
      <c r="B65" s="402"/>
      <c r="C65" s="403"/>
      <c r="D65" s="288">
        <f t="shared" ref="D65:Q65" si="4">D60+D61+D62+D63+D64</f>
        <v>0</v>
      </c>
      <c r="E65" s="288">
        <f t="shared" si="4"/>
        <v>0</v>
      </c>
      <c r="F65" s="288">
        <f t="shared" si="4"/>
        <v>241</v>
      </c>
      <c r="G65" s="288">
        <f t="shared" si="4"/>
        <v>4225154</v>
      </c>
      <c r="H65" s="288">
        <f t="shared" si="4"/>
        <v>153845</v>
      </c>
      <c r="I65" s="288">
        <f t="shared" si="4"/>
        <v>157</v>
      </c>
      <c r="J65" s="288">
        <f t="shared" si="4"/>
        <v>118</v>
      </c>
      <c r="K65" s="288">
        <f t="shared" si="4"/>
        <v>42</v>
      </c>
      <c r="L65" s="288">
        <f t="shared" si="4"/>
        <v>44</v>
      </c>
      <c r="M65" s="288">
        <f t="shared" si="4"/>
        <v>41</v>
      </c>
      <c r="N65" s="288">
        <f t="shared" si="4"/>
        <v>40</v>
      </c>
      <c r="O65" s="288">
        <f t="shared" si="4"/>
        <v>84</v>
      </c>
      <c r="P65" s="288">
        <f t="shared" si="4"/>
        <v>62</v>
      </c>
      <c r="Q65" s="288">
        <f t="shared" si="4"/>
        <v>8</v>
      </c>
    </row>
    <row r="66" spans="2:17" x14ac:dyDescent="0.25"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</row>
    <row r="67" spans="2:17" x14ac:dyDescent="0.25"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</row>
    <row r="68" spans="2:17" ht="18.75" x14ac:dyDescent="0.3">
      <c r="B68" s="451" t="s">
        <v>479</v>
      </c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343"/>
      <c r="O68" s="343"/>
      <c r="P68" s="343"/>
      <c r="Q68" s="343"/>
    </row>
    <row r="69" spans="2:17" x14ac:dyDescent="0.25"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</row>
    <row r="70" spans="2:17" x14ac:dyDescent="0.25">
      <c r="B70" s="406" t="s">
        <v>5</v>
      </c>
      <c r="C70" s="406" t="s">
        <v>12</v>
      </c>
      <c r="D70" s="406" t="s">
        <v>6</v>
      </c>
      <c r="E70" s="406" t="s">
        <v>17</v>
      </c>
      <c r="F70" s="406" t="s">
        <v>15</v>
      </c>
      <c r="G70" s="406" t="s">
        <v>100</v>
      </c>
      <c r="H70" s="406" t="s">
        <v>14</v>
      </c>
      <c r="I70" s="406" t="s">
        <v>13</v>
      </c>
      <c r="J70" s="406" t="s">
        <v>8</v>
      </c>
      <c r="K70" s="398" t="s">
        <v>113</v>
      </c>
      <c r="L70" s="409"/>
      <c r="M70" s="409"/>
      <c r="N70" s="409"/>
      <c r="O70" s="399"/>
      <c r="P70" s="394" t="s">
        <v>16</v>
      </c>
      <c r="Q70" s="395"/>
    </row>
    <row r="71" spans="2:17" ht="30" x14ac:dyDescent="0.25">
      <c r="B71" s="407"/>
      <c r="C71" s="407"/>
      <c r="D71" s="407"/>
      <c r="E71" s="407"/>
      <c r="F71" s="407"/>
      <c r="G71" s="407"/>
      <c r="H71" s="407"/>
      <c r="I71" s="407"/>
      <c r="J71" s="407"/>
      <c r="K71" s="398" t="s">
        <v>1</v>
      </c>
      <c r="L71" s="399"/>
      <c r="M71" s="398" t="s">
        <v>2</v>
      </c>
      <c r="N71" s="399"/>
      <c r="O71" s="283" t="s">
        <v>10</v>
      </c>
      <c r="P71" s="396"/>
      <c r="Q71" s="397"/>
    </row>
    <row r="72" spans="2:17" x14ac:dyDescent="0.25">
      <c r="B72" s="408"/>
      <c r="C72" s="408"/>
      <c r="D72" s="408"/>
      <c r="E72" s="408"/>
      <c r="F72" s="408"/>
      <c r="G72" s="408"/>
      <c r="H72" s="408"/>
      <c r="I72" s="408"/>
      <c r="J72" s="408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45" t="s">
        <v>0</v>
      </c>
      <c r="C73" s="400">
        <v>43045</v>
      </c>
      <c r="D73" s="345">
        <v>3</v>
      </c>
      <c r="E73" s="345">
        <v>0</v>
      </c>
      <c r="F73" s="307">
        <v>202</v>
      </c>
      <c r="G73" s="308">
        <v>2047717</v>
      </c>
      <c r="H73" s="308">
        <v>115000</v>
      </c>
      <c r="I73" s="307">
        <v>150</v>
      </c>
      <c r="J73" s="307">
        <v>34</v>
      </c>
      <c r="K73" s="307">
        <v>44</v>
      </c>
      <c r="L73" s="307">
        <v>49</v>
      </c>
      <c r="M73" s="307">
        <v>48</v>
      </c>
      <c r="N73" s="307">
        <v>47</v>
      </c>
      <c r="O73" s="307">
        <v>96</v>
      </c>
      <c r="P73" s="328">
        <v>42</v>
      </c>
      <c r="Q73" s="328">
        <v>11</v>
      </c>
    </row>
    <row r="74" spans="2:17" x14ac:dyDescent="0.25">
      <c r="B74" s="344" t="s">
        <v>24</v>
      </c>
      <c r="C74" s="401"/>
      <c r="D74" s="299">
        <v>12.3</v>
      </c>
      <c r="E74" s="299">
        <v>0</v>
      </c>
      <c r="F74" s="310">
        <v>9</v>
      </c>
      <c r="G74" s="311">
        <v>484510</v>
      </c>
      <c r="H74" s="311">
        <v>32300</v>
      </c>
      <c r="I74" s="310">
        <v>15</v>
      </c>
      <c r="J74" s="310">
        <v>54</v>
      </c>
      <c r="K74" s="310">
        <v>18</v>
      </c>
      <c r="L74" s="310">
        <v>18</v>
      </c>
      <c r="M74" s="310">
        <v>4</v>
      </c>
      <c r="N74" s="310">
        <v>4</v>
      </c>
      <c r="O74" s="307">
        <v>22</v>
      </c>
      <c r="P74" s="299">
        <v>12</v>
      </c>
      <c r="Q74" s="289">
        <v>0</v>
      </c>
    </row>
    <row r="75" spans="2:17" x14ac:dyDescent="0.25">
      <c r="B75" s="344" t="s">
        <v>25</v>
      </c>
      <c r="C75" s="401"/>
      <c r="D75" s="299">
        <v>0</v>
      </c>
      <c r="E75" s="299">
        <v>0</v>
      </c>
      <c r="F75" s="310">
        <v>34</v>
      </c>
      <c r="G75" s="341">
        <v>470290</v>
      </c>
      <c r="H75" s="341">
        <v>8212</v>
      </c>
      <c r="I75" s="341">
        <v>36</v>
      </c>
      <c r="J75" s="341">
        <v>16</v>
      </c>
      <c r="K75" s="341">
        <v>9</v>
      </c>
      <c r="L75" s="341">
        <v>9</v>
      </c>
      <c r="M75" s="341">
        <v>2</v>
      </c>
      <c r="N75" s="341">
        <v>1</v>
      </c>
      <c r="O75" s="307">
        <v>10</v>
      </c>
      <c r="P75" s="303">
        <v>6</v>
      </c>
      <c r="Q75" s="303">
        <v>0</v>
      </c>
    </row>
    <row r="76" spans="2:17" x14ac:dyDescent="0.25">
      <c r="B76" s="345" t="s">
        <v>161</v>
      </c>
      <c r="C76" s="401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</row>
    <row r="77" spans="2:17" x14ac:dyDescent="0.25">
      <c r="B77" s="344" t="s">
        <v>85</v>
      </c>
      <c r="C77" s="436"/>
      <c r="D77" s="295">
        <v>0</v>
      </c>
      <c r="E77" s="295">
        <v>0</v>
      </c>
      <c r="F77" s="295"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307">
        <v>0</v>
      </c>
      <c r="P77" s="295">
        <v>0</v>
      </c>
      <c r="Q77" s="295">
        <v>0</v>
      </c>
    </row>
    <row r="78" spans="2:17" x14ac:dyDescent="0.25">
      <c r="B78" s="402"/>
      <c r="C78" s="403"/>
      <c r="D78" s="288">
        <f t="shared" ref="D78:Q78" si="5">D73+D74+D75+D76+D77</f>
        <v>15.3</v>
      </c>
      <c r="E78" s="288">
        <f t="shared" si="5"/>
        <v>0</v>
      </c>
      <c r="F78" s="288">
        <f t="shared" si="5"/>
        <v>245</v>
      </c>
      <c r="G78" s="288">
        <f t="shared" si="5"/>
        <v>3002517</v>
      </c>
      <c r="H78" s="288">
        <f t="shared" si="5"/>
        <v>155512</v>
      </c>
      <c r="I78" s="288">
        <f t="shared" si="5"/>
        <v>201</v>
      </c>
      <c r="J78" s="288">
        <f t="shared" si="5"/>
        <v>104</v>
      </c>
      <c r="K78" s="288">
        <f t="shared" si="5"/>
        <v>71</v>
      </c>
      <c r="L78" s="288">
        <f t="shared" si="5"/>
        <v>76</v>
      </c>
      <c r="M78" s="288">
        <f t="shared" si="5"/>
        <v>54</v>
      </c>
      <c r="N78" s="288">
        <f t="shared" si="5"/>
        <v>52</v>
      </c>
      <c r="O78" s="288">
        <f t="shared" si="5"/>
        <v>128</v>
      </c>
      <c r="P78" s="288">
        <f t="shared" si="5"/>
        <v>60</v>
      </c>
      <c r="Q78" s="288">
        <f t="shared" si="5"/>
        <v>11</v>
      </c>
    </row>
    <row r="81" spans="2:17" ht="18.75" x14ac:dyDescent="0.3">
      <c r="B81" s="451" t="s">
        <v>480</v>
      </c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343"/>
      <c r="O81" s="343"/>
      <c r="P81" s="343"/>
      <c r="Q81" s="343"/>
    </row>
    <row r="82" spans="2:17" x14ac:dyDescent="0.25"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</row>
    <row r="83" spans="2:17" x14ac:dyDescent="0.25">
      <c r="B83" s="406" t="s">
        <v>5</v>
      </c>
      <c r="C83" s="406" t="s">
        <v>12</v>
      </c>
      <c r="D83" s="406" t="s">
        <v>6</v>
      </c>
      <c r="E83" s="406" t="s">
        <v>17</v>
      </c>
      <c r="F83" s="406" t="s">
        <v>15</v>
      </c>
      <c r="G83" s="406" t="s">
        <v>100</v>
      </c>
      <c r="H83" s="406" t="s">
        <v>14</v>
      </c>
      <c r="I83" s="406" t="s">
        <v>13</v>
      </c>
      <c r="J83" s="406" t="s">
        <v>8</v>
      </c>
      <c r="K83" s="398" t="s">
        <v>113</v>
      </c>
      <c r="L83" s="409"/>
      <c r="M83" s="409"/>
      <c r="N83" s="409"/>
      <c r="O83" s="399"/>
      <c r="P83" s="394" t="s">
        <v>16</v>
      </c>
      <c r="Q83" s="395"/>
    </row>
    <row r="84" spans="2:17" ht="30" x14ac:dyDescent="0.25">
      <c r="B84" s="407"/>
      <c r="C84" s="407"/>
      <c r="D84" s="407"/>
      <c r="E84" s="407"/>
      <c r="F84" s="407"/>
      <c r="G84" s="407"/>
      <c r="H84" s="407"/>
      <c r="I84" s="407"/>
      <c r="J84" s="407"/>
      <c r="K84" s="398" t="s">
        <v>1</v>
      </c>
      <c r="L84" s="399"/>
      <c r="M84" s="398" t="s">
        <v>2</v>
      </c>
      <c r="N84" s="399"/>
      <c r="O84" s="283" t="s">
        <v>10</v>
      </c>
      <c r="P84" s="396"/>
      <c r="Q84" s="397"/>
    </row>
    <row r="85" spans="2:17" x14ac:dyDescent="0.25">
      <c r="B85" s="408"/>
      <c r="C85" s="408"/>
      <c r="D85" s="408"/>
      <c r="E85" s="408"/>
      <c r="F85" s="408"/>
      <c r="G85" s="408"/>
      <c r="H85" s="408"/>
      <c r="I85" s="408"/>
      <c r="J85" s="408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45" t="s">
        <v>0</v>
      </c>
      <c r="C86" s="400">
        <v>43046</v>
      </c>
      <c r="D86" s="345">
        <v>87</v>
      </c>
      <c r="E86" s="345">
        <v>0</v>
      </c>
      <c r="F86" s="307">
        <v>202</v>
      </c>
      <c r="G86" s="308">
        <v>1810371</v>
      </c>
      <c r="H86" s="308">
        <v>237556</v>
      </c>
      <c r="I86" s="307">
        <v>164</v>
      </c>
      <c r="J86" s="307">
        <v>90</v>
      </c>
      <c r="K86" s="307">
        <v>54</v>
      </c>
      <c r="L86" s="307">
        <v>44</v>
      </c>
      <c r="M86" s="307">
        <v>50</v>
      </c>
      <c r="N86" s="307">
        <v>46</v>
      </c>
      <c r="O86" s="307">
        <v>90</v>
      </c>
      <c r="P86" s="328">
        <v>108</v>
      </c>
      <c r="Q86" s="328">
        <v>13</v>
      </c>
    </row>
    <row r="87" spans="2:17" x14ac:dyDescent="0.25">
      <c r="B87" s="344" t="s">
        <v>24</v>
      </c>
      <c r="C87" s="401"/>
      <c r="D87" s="299">
        <v>43.86</v>
      </c>
      <c r="E87" s="299">
        <v>0</v>
      </c>
      <c r="F87" s="310">
        <v>57</v>
      </c>
      <c r="G87" s="311">
        <v>571020</v>
      </c>
      <c r="H87" s="311">
        <v>30080</v>
      </c>
      <c r="I87" s="310">
        <v>76</v>
      </c>
      <c r="J87" s="310">
        <v>68</v>
      </c>
      <c r="K87" s="310">
        <v>8</v>
      </c>
      <c r="L87" s="310">
        <v>12</v>
      </c>
      <c r="M87" s="310">
        <v>4</v>
      </c>
      <c r="N87" s="310">
        <v>5</v>
      </c>
      <c r="O87" s="307">
        <v>17</v>
      </c>
      <c r="P87" s="299">
        <v>14</v>
      </c>
      <c r="Q87" s="289">
        <v>0</v>
      </c>
    </row>
    <row r="88" spans="2:17" x14ac:dyDescent="0.25">
      <c r="B88" s="344" t="s">
        <v>25</v>
      </c>
      <c r="C88" s="401"/>
      <c r="D88" s="299">
        <v>20</v>
      </c>
      <c r="E88" s="299">
        <v>0</v>
      </c>
      <c r="F88" s="310">
        <v>48</v>
      </c>
      <c r="G88" s="341">
        <v>399900</v>
      </c>
      <c r="H88" s="341">
        <v>6314</v>
      </c>
      <c r="I88" s="341">
        <v>48</v>
      </c>
      <c r="J88" s="341">
        <v>16</v>
      </c>
      <c r="K88" s="341">
        <v>9</v>
      </c>
      <c r="L88" s="341">
        <v>9</v>
      </c>
      <c r="M88" s="341">
        <v>2</v>
      </c>
      <c r="N88" s="341">
        <v>2</v>
      </c>
      <c r="O88" s="307">
        <v>11</v>
      </c>
      <c r="P88" s="303">
        <v>6</v>
      </c>
      <c r="Q88" s="303">
        <v>0</v>
      </c>
    </row>
    <row r="89" spans="2:17" x14ac:dyDescent="0.25">
      <c r="B89" s="345" t="s">
        <v>161</v>
      </c>
      <c r="C89" s="401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</row>
    <row r="90" spans="2:17" x14ac:dyDescent="0.25">
      <c r="B90" s="344" t="s">
        <v>85</v>
      </c>
      <c r="C90" s="436"/>
      <c r="D90" s="295">
        <v>0</v>
      </c>
      <c r="E90" s="295">
        <v>0</v>
      </c>
      <c r="F90" s="295">
        <v>90</v>
      </c>
      <c r="G90" s="295">
        <v>0</v>
      </c>
      <c r="H90" s="295">
        <v>154025.5</v>
      </c>
      <c r="I90" s="295">
        <v>0</v>
      </c>
      <c r="J90" s="295">
        <v>41</v>
      </c>
      <c r="K90" s="295">
        <v>34</v>
      </c>
      <c r="L90" s="295">
        <v>31</v>
      </c>
      <c r="M90" s="295">
        <v>0</v>
      </c>
      <c r="N90" s="295">
        <v>0</v>
      </c>
      <c r="O90" s="307">
        <v>31</v>
      </c>
      <c r="P90" s="295">
        <v>0</v>
      </c>
      <c r="Q90" s="295">
        <v>0</v>
      </c>
    </row>
    <row r="91" spans="2:17" x14ac:dyDescent="0.25">
      <c r="B91" s="402"/>
      <c r="C91" s="403"/>
      <c r="D91" s="288">
        <f>SUM(D86:D90)</f>
        <v>150.86000000000001</v>
      </c>
      <c r="E91" s="288">
        <f t="shared" ref="E91:Q91" si="6">E86+E87+E88+E89+E90</f>
        <v>0</v>
      </c>
      <c r="F91" s="288">
        <f t="shared" si="6"/>
        <v>397</v>
      </c>
      <c r="G91" s="288">
        <f t="shared" si="6"/>
        <v>2781291</v>
      </c>
      <c r="H91" s="288">
        <f t="shared" si="6"/>
        <v>427975.5</v>
      </c>
      <c r="I91" s="288">
        <f t="shared" si="6"/>
        <v>288</v>
      </c>
      <c r="J91" s="288">
        <f t="shared" si="6"/>
        <v>215</v>
      </c>
      <c r="K91" s="288">
        <f t="shared" si="6"/>
        <v>105</v>
      </c>
      <c r="L91" s="288">
        <f t="shared" si="6"/>
        <v>96</v>
      </c>
      <c r="M91" s="288">
        <f t="shared" si="6"/>
        <v>56</v>
      </c>
      <c r="N91" s="288">
        <f t="shared" si="6"/>
        <v>53</v>
      </c>
      <c r="O91" s="288">
        <f t="shared" si="6"/>
        <v>149</v>
      </c>
      <c r="P91" s="288">
        <f t="shared" si="6"/>
        <v>128</v>
      </c>
      <c r="Q91" s="288">
        <f t="shared" si="6"/>
        <v>13</v>
      </c>
    </row>
    <row r="94" spans="2:17" ht="18.75" x14ac:dyDescent="0.3">
      <c r="B94" s="451" t="s">
        <v>481</v>
      </c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343"/>
      <c r="O94" s="343"/>
      <c r="P94" s="343"/>
      <c r="Q94" s="343"/>
    </row>
    <row r="95" spans="2:17" x14ac:dyDescent="0.25"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</row>
    <row r="96" spans="2:17" x14ac:dyDescent="0.25">
      <c r="B96" s="406" t="s">
        <v>5</v>
      </c>
      <c r="C96" s="406" t="s">
        <v>12</v>
      </c>
      <c r="D96" s="406" t="s">
        <v>6</v>
      </c>
      <c r="E96" s="406" t="s">
        <v>17</v>
      </c>
      <c r="F96" s="406" t="s">
        <v>15</v>
      </c>
      <c r="G96" s="406" t="s">
        <v>100</v>
      </c>
      <c r="H96" s="406" t="s">
        <v>14</v>
      </c>
      <c r="I96" s="406" t="s">
        <v>13</v>
      </c>
      <c r="J96" s="406" t="s">
        <v>8</v>
      </c>
      <c r="K96" s="398" t="s">
        <v>113</v>
      </c>
      <c r="L96" s="409"/>
      <c r="M96" s="409"/>
      <c r="N96" s="409"/>
      <c r="O96" s="399"/>
      <c r="P96" s="394" t="s">
        <v>16</v>
      </c>
      <c r="Q96" s="395"/>
    </row>
    <row r="97" spans="2:17" ht="50.25" customHeight="1" x14ac:dyDescent="0.25">
      <c r="B97" s="407"/>
      <c r="C97" s="407"/>
      <c r="D97" s="407"/>
      <c r="E97" s="407"/>
      <c r="F97" s="407"/>
      <c r="G97" s="407"/>
      <c r="H97" s="407"/>
      <c r="I97" s="407"/>
      <c r="J97" s="407"/>
      <c r="K97" s="398" t="s">
        <v>1</v>
      </c>
      <c r="L97" s="399"/>
      <c r="M97" s="398" t="s">
        <v>2</v>
      </c>
      <c r="N97" s="399"/>
      <c r="O97" s="283" t="s">
        <v>10</v>
      </c>
      <c r="P97" s="396"/>
      <c r="Q97" s="397"/>
    </row>
    <row r="98" spans="2:17" x14ac:dyDescent="0.25">
      <c r="B98" s="408"/>
      <c r="C98" s="408"/>
      <c r="D98" s="408"/>
      <c r="E98" s="408"/>
      <c r="F98" s="408"/>
      <c r="G98" s="408"/>
      <c r="H98" s="408"/>
      <c r="I98" s="408"/>
      <c r="J98" s="408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45" t="s">
        <v>0</v>
      </c>
      <c r="C99" s="400">
        <v>43047</v>
      </c>
      <c r="D99" s="345">
        <v>69</v>
      </c>
      <c r="E99" s="345">
        <v>0</v>
      </c>
      <c r="F99" s="307">
        <v>202</v>
      </c>
      <c r="G99" s="308">
        <v>3215945</v>
      </c>
      <c r="H99" s="308">
        <v>194958</v>
      </c>
      <c r="I99" s="307">
        <v>123</v>
      </c>
      <c r="J99" s="307">
        <v>71</v>
      </c>
      <c r="K99" s="307">
        <v>57</v>
      </c>
      <c r="L99" s="307">
        <v>52</v>
      </c>
      <c r="M99" s="307">
        <v>51</v>
      </c>
      <c r="N99" s="307">
        <v>46</v>
      </c>
      <c r="O99" s="307">
        <v>98</v>
      </c>
      <c r="P99" s="328">
        <v>90</v>
      </c>
      <c r="Q99" s="328">
        <v>13</v>
      </c>
    </row>
    <row r="100" spans="2:17" x14ac:dyDescent="0.25">
      <c r="B100" s="344" t="s">
        <v>24</v>
      </c>
      <c r="C100" s="401"/>
      <c r="D100" s="299">
        <v>18.23</v>
      </c>
      <c r="E100" s="299">
        <v>0</v>
      </c>
      <c r="F100" s="310">
        <v>75</v>
      </c>
      <c r="G100" s="311">
        <v>363950</v>
      </c>
      <c r="H100" s="311">
        <v>12750</v>
      </c>
      <c r="I100" s="310">
        <v>38</v>
      </c>
      <c r="J100" s="310">
        <v>56</v>
      </c>
      <c r="K100" s="310">
        <v>12</v>
      </c>
      <c r="L100" s="310">
        <v>15</v>
      </c>
      <c r="M100" s="310">
        <v>5</v>
      </c>
      <c r="N100" s="310">
        <v>4</v>
      </c>
      <c r="O100" s="307">
        <v>19</v>
      </c>
      <c r="P100" s="299">
        <v>7</v>
      </c>
      <c r="Q100" s="289">
        <v>0</v>
      </c>
    </row>
    <row r="101" spans="2:17" x14ac:dyDescent="0.25">
      <c r="B101" s="344" t="s">
        <v>25</v>
      </c>
      <c r="C101" s="401"/>
      <c r="D101" s="299">
        <v>0</v>
      </c>
      <c r="E101" s="299">
        <v>0</v>
      </c>
      <c r="F101" s="310">
        <v>45</v>
      </c>
      <c r="G101" s="341">
        <v>483500</v>
      </c>
      <c r="H101" s="341">
        <v>5972</v>
      </c>
      <c r="I101" s="341">
        <v>44</v>
      </c>
      <c r="J101" s="341">
        <v>26</v>
      </c>
      <c r="K101" s="341">
        <v>9</v>
      </c>
      <c r="L101" s="341">
        <v>9</v>
      </c>
      <c r="M101" s="341">
        <v>2</v>
      </c>
      <c r="N101" s="341">
        <v>2</v>
      </c>
      <c r="O101" s="307">
        <v>11</v>
      </c>
      <c r="P101" s="303">
        <v>6</v>
      </c>
      <c r="Q101" s="303">
        <v>0</v>
      </c>
    </row>
    <row r="102" spans="2:17" x14ac:dyDescent="0.25">
      <c r="B102" s="345" t="s">
        <v>161</v>
      </c>
      <c r="C102" s="401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344" t="s">
        <v>85</v>
      </c>
      <c r="C103" s="436"/>
      <c r="D103" s="295">
        <v>0</v>
      </c>
      <c r="E103" s="295">
        <v>0</v>
      </c>
      <c r="F103" s="295">
        <v>86</v>
      </c>
      <c r="G103" s="295">
        <v>0</v>
      </c>
      <c r="H103" s="295">
        <v>220506.5</v>
      </c>
      <c r="I103" s="295">
        <v>0</v>
      </c>
      <c r="J103" s="295">
        <v>49</v>
      </c>
      <c r="K103" s="295">
        <v>31</v>
      </c>
      <c r="L103" s="295">
        <v>31</v>
      </c>
      <c r="M103" s="295">
        <v>0</v>
      </c>
      <c r="N103" s="295">
        <v>0</v>
      </c>
      <c r="O103" s="307">
        <v>31</v>
      </c>
      <c r="P103" s="295">
        <v>0</v>
      </c>
      <c r="Q103" s="295">
        <v>0</v>
      </c>
    </row>
    <row r="104" spans="2:17" x14ac:dyDescent="0.25">
      <c r="B104" s="402"/>
      <c r="C104" s="403"/>
      <c r="D104" s="288">
        <f>SUM(D99:D103)</f>
        <v>87.23</v>
      </c>
      <c r="E104" s="288">
        <f t="shared" ref="E104:Q104" si="7">E99+E100+E101+E102+E103</f>
        <v>0</v>
      </c>
      <c r="F104" s="288">
        <f t="shared" si="7"/>
        <v>408</v>
      </c>
      <c r="G104" s="288">
        <f t="shared" si="7"/>
        <v>4063395</v>
      </c>
      <c r="H104" s="288">
        <f t="shared" si="7"/>
        <v>434186.5</v>
      </c>
      <c r="I104" s="288">
        <f t="shared" si="7"/>
        <v>205</v>
      </c>
      <c r="J104" s="288">
        <f t="shared" si="7"/>
        <v>202</v>
      </c>
      <c r="K104" s="288">
        <f t="shared" si="7"/>
        <v>109</v>
      </c>
      <c r="L104" s="288">
        <f t="shared" si="7"/>
        <v>107</v>
      </c>
      <c r="M104" s="288">
        <f t="shared" si="7"/>
        <v>58</v>
      </c>
      <c r="N104" s="288">
        <f t="shared" si="7"/>
        <v>52</v>
      </c>
      <c r="O104" s="288">
        <f t="shared" si="7"/>
        <v>159</v>
      </c>
      <c r="P104" s="288">
        <f t="shared" si="7"/>
        <v>103</v>
      </c>
      <c r="Q104" s="288">
        <f t="shared" si="7"/>
        <v>13</v>
      </c>
    </row>
    <row r="107" spans="2:17" ht="18.75" x14ac:dyDescent="0.3">
      <c r="B107" s="451" t="s">
        <v>482</v>
      </c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343"/>
      <c r="O107" s="343"/>
      <c r="P107" s="343"/>
      <c r="Q107" s="343"/>
    </row>
    <row r="108" spans="2:17" x14ac:dyDescent="0.25"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</row>
    <row r="109" spans="2:17" x14ac:dyDescent="0.25">
      <c r="B109" s="406" t="s">
        <v>5</v>
      </c>
      <c r="C109" s="406" t="s">
        <v>12</v>
      </c>
      <c r="D109" s="406" t="s">
        <v>6</v>
      </c>
      <c r="E109" s="406" t="s">
        <v>17</v>
      </c>
      <c r="F109" s="406" t="s">
        <v>15</v>
      </c>
      <c r="G109" s="406" t="s">
        <v>100</v>
      </c>
      <c r="H109" s="406" t="s">
        <v>14</v>
      </c>
      <c r="I109" s="406" t="s">
        <v>13</v>
      </c>
      <c r="J109" s="406" t="s">
        <v>8</v>
      </c>
      <c r="K109" s="398" t="s">
        <v>113</v>
      </c>
      <c r="L109" s="409"/>
      <c r="M109" s="409"/>
      <c r="N109" s="409"/>
      <c r="O109" s="399"/>
      <c r="P109" s="394" t="s">
        <v>16</v>
      </c>
      <c r="Q109" s="395"/>
    </row>
    <row r="110" spans="2:17" ht="30" x14ac:dyDescent="0.25">
      <c r="B110" s="407"/>
      <c r="C110" s="407"/>
      <c r="D110" s="407"/>
      <c r="E110" s="407"/>
      <c r="F110" s="407"/>
      <c r="G110" s="407"/>
      <c r="H110" s="407"/>
      <c r="I110" s="407"/>
      <c r="J110" s="407"/>
      <c r="K110" s="398" t="s">
        <v>1</v>
      </c>
      <c r="L110" s="399"/>
      <c r="M110" s="398" t="s">
        <v>2</v>
      </c>
      <c r="N110" s="399"/>
      <c r="O110" s="283" t="s">
        <v>10</v>
      </c>
      <c r="P110" s="396"/>
      <c r="Q110" s="397"/>
    </row>
    <row r="111" spans="2:17" x14ac:dyDescent="0.25">
      <c r="B111" s="408"/>
      <c r="C111" s="408"/>
      <c r="D111" s="408"/>
      <c r="E111" s="408"/>
      <c r="F111" s="408"/>
      <c r="G111" s="408"/>
      <c r="H111" s="408"/>
      <c r="I111" s="408"/>
      <c r="J111" s="408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45" t="s">
        <v>0</v>
      </c>
      <c r="C112" s="400">
        <v>43048</v>
      </c>
      <c r="D112" s="345">
        <v>21</v>
      </c>
      <c r="E112" s="345">
        <v>30</v>
      </c>
      <c r="F112" s="307">
        <v>192</v>
      </c>
      <c r="G112" s="308">
        <v>646000</v>
      </c>
      <c r="H112" s="308">
        <v>81000</v>
      </c>
      <c r="I112" s="307">
        <v>125</v>
      </c>
      <c r="J112" s="307">
        <v>72</v>
      </c>
      <c r="K112" s="307">
        <v>54</v>
      </c>
      <c r="L112" s="307">
        <v>51</v>
      </c>
      <c r="M112" s="307">
        <v>51</v>
      </c>
      <c r="N112" s="307">
        <v>36</v>
      </c>
      <c r="O112" s="307">
        <v>87</v>
      </c>
      <c r="P112" s="328">
        <v>85</v>
      </c>
      <c r="Q112" s="328">
        <v>13</v>
      </c>
    </row>
    <row r="113" spans="2:17" x14ac:dyDescent="0.25">
      <c r="B113" s="344" t="s">
        <v>24</v>
      </c>
      <c r="C113" s="401"/>
      <c r="D113" s="299">
        <v>6.5</v>
      </c>
      <c r="E113" s="299">
        <v>0</v>
      </c>
      <c r="F113" s="310">
        <v>108</v>
      </c>
      <c r="G113" s="311">
        <v>977160</v>
      </c>
      <c r="H113" s="311">
        <v>58980</v>
      </c>
      <c r="I113" s="310">
        <v>50</v>
      </c>
      <c r="J113" s="310">
        <v>82</v>
      </c>
      <c r="K113" s="310">
        <v>16</v>
      </c>
      <c r="L113" s="310">
        <v>15</v>
      </c>
      <c r="M113" s="310">
        <v>5</v>
      </c>
      <c r="N113" s="310">
        <v>5</v>
      </c>
      <c r="O113" s="307">
        <v>20</v>
      </c>
      <c r="P113" s="299">
        <v>17</v>
      </c>
      <c r="Q113" s="289">
        <v>0</v>
      </c>
    </row>
    <row r="114" spans="2:17" x14ac:dyDescent="0.25">
      <c r="B114" s="344" t="s">
        <v>25</v>
      </c>
      <c r="C114" s="401"/>
      <c r="D114" s="299">
        <v>9</v>
      </c>
      <c r="E114" s="299">
        <v>36</v>
      </c>
      <c r="F114" s="310">
        <v>0</v>
      </c>
      <c r="G114" s="341">
        <v>275200</v>
      </c>
      <c r="H114" s="341">
        <v>4940</v>
      </c>
      <c r="I114" s="341">
        <v>36</v>
      </c>
      <c r="J114" s="341">
        <v>4</v>
      </c>
      <c r="K114" s="341">
        <v>9</v>
      </c>
      <c r="L114" s="341">
        <v>9</v>
      </c>
      <c r="M114" s="341">
        <v>2</v>
      </c>
      <c r="N114" s="341">
        <v>2</v>
      </c>
      <c r="O114" s="307">
        <v>11</v>
      </c>
      <c r="P114" s="303">
        <v>6</v>
      </c>
      <c r="Q114" s="303">
        <v>0</v>
      </c>
    </row>
    <row r="115" spans="2:17" x14ac:dyDescent="0.25">
      <c r="B115" s="345" t="s">
        <v>161</v>
      </c>
      <c r="C115" s="401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5">
        <v>0</v>
      </c>
      <c r="P115" s="295">
        <v>0</v>
      </c>
      <c r="Q115" s="295">
        <v>0</v>
      </c>
    </row>
    <row r="116" spans="2:17" x14ac:dyDescent="0.25">
      <c r="B116" s="344" t="s">
        <v>85</v>
      </c>
      <c r="C116" s="436"/>
      <c r="D116" s="295">
        <v>14</v>
      </c>
      <c r="E116" s="295">
        <v>0</v>
      </c>
      <c r="F116" s="295">
        <v>195</v>
      </c>
      <c r="G116" s="295">
        <v>0</v>
      </c>
      <c r="H116" s="295">
        <v>176606.1</v>
      </c>
      <c r="I116" s="295">
        <v>0</v>
      </c>
      <c r="J116" s="295">
        <v>37</v>
      </c>
      <c r="K116" s="295">
        <v>31</v>
      </c>
      <c r="L116" s="295">
        <v>35</v>
      </c>
      <c r="M116" s="295">
        <v>0</v>
      </c>
      <c r="N116" s="295">
        <v>0</v>
      </c>
      <c r="O116" s="307">
        <v>35</v>
      </c>
      <c r="P116" s="295">
        <v>0</v>
      </c>
      <c r="Q116" s="295">
        <v>0</v>
      </c>
    </row>
    <row r="117" spans="2:17" x14ac:dyDescent="0.25">
      <c r="B117" s="402"/>
      <c r="C117" s="403"/>
      <c r="D117" s="288">
        <f>SUM(D112:D116)</f>
        <v>50.5</v>
      </c>
      <c r="E117" s="288">
        <f t="shared" ref="E117:Q117" si="8">E112+E113+E114+E115+E116</f>
        <v>66</v>
      </c>
      <c r="F117" s="288">
        <f t="shared" si="8"/>
        <v>495</v>
      </c>
      <c r="G117" s="288">
        <f t="shared" si="8"/>
        <v>1898360</v>
      </c>
      <c r="H117" s="288">
        <f t="shared" si="8"/>
        <v>321526.09999999998</v>
      </c>
      <c r="I117" s="288">
        <f t="shared" si="8"/>
        <v>211</v>
      </c>
      <c r="J117" s="288">
        <f t="shared" si="8"/>
        <v>195</v>
      </c>
      <c r="K117" s="288">
        <f t="shared" si="8"/>
        <v>110</v>
      </c>
      <c r="L117" s="288">
        <f t="shared" si="8"/>
        <v>110</v>
      </c>
      <c r="M117" s="288">
        <f t="shared" si="8"/>
        <v>58</v>
      </c>
      <c r="N117" s="288">
        <f t="shared" si="8"/>
        <v>43</v>
      </c>
      <c r="O117" s="288">
        <f t="shared" si="8"/>
        <v>153</v>
      </c>
      <c r="P117" s="288">
        <f t="shared" si="8"/>
        <v>108</v>
      </c>
      <c r="Q117" s="288">
        <f t="shared" si="8"/>
        <v>13</v>
      </c>
    </row>
    <row r="120" spans="2:17" ht="18.75" x14ac:dyDescent="0.3">
      <c r="B120" s="451" t="s">
        <v>483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343"/>
      <c r="O120" s="343"/>
      <c r="P120" s="343"/>
      <c r="Q120" s="343"/>
    </row>
    <row r="121" spans="2:17" x14ac:dyDescent="0.25"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</row>
    <row r="122" spans="2:17" x14ac:dyDescent="0.25">
      <c r="B122" s="406" t="s">
        <v>5</v>
      </c>
      <c r="C122" s="406" t="s">
        <v>12</v>
      </c>
      <c r="D122" s="406" t="s">
        <v>6</v>
      </c>
      <c r="E122" s="406" t="s">
        <v>17</v>
      </c>
      <c r="F122" s="406" t="s">
        <v>15</v>
      </c>
      <c r="G122" s="406" t="s">
        <v>100</v>
      </c>
      <c r="H122" s="406" t="s">
        <v>14</v>
      </c>
      <c r="I122" s="406" t="s">
        <v>13</v>
      </c>
      <c r="J122" s="406" t="s">
        <v>8</v>
      </c>
      <c r="K122" s="398" t="s">
        <v>113</v>
      </c>
      <c r="L122" s="409"/>
      <c r="M122" s="409"/>
      <c r="N122" s="409"/>
      <c r="O122" s="399"/>
      <c r="P122" s="394" t="s">
        <v>16</v>
      </c>
      <c r="Q122" s="395"/>
    </row>
    <row r="123" spans="2:17" ht="30" x14ac:dyDescent="0.25">
      <c r="B123" s="407"/>
      <c r="C123" s="407"/>
      <c r="D123" s="407"/>
      <c r="E123" s="407"/>
      <c r="F123" s="407"/>
      <c r="G123" s="407"/>
      <c r="H123" s="407"/>
      <c r="I123" s="407"/>
      <c r="J123" s="407"/>
      <c r="K123" s="398" t="s">
        <v>1</v>
      </c>
      <c r="L123" s="399"/>
      <c r="M123" s="398" t="s">
        <v>2</v>
      </c>
      <c r="N123" s="399"/>
      <c r="O123" s="283" t="s">
        <v>10</v>
      </c>
      <c r="P123" s="396"/>
      <c r="Q123" s="397"/>
    </row>
    <row r="124" spans="2:17" x14ac:dyDescent="0.25">
      <c r="B124" s="408"/>
      <c r="C124" s="408"/>
      <c r="D124" s="408"/>
      <c r="E124" s="408"/>
      <c r="F124" s="408"/>
      <c r="G124" s="408"/>
      <c r="H124" s="408"/>
      <c r="I124" s="408"/>
      <c r="J124" s="408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45" t="s">
        <v>0</v>
      </c>
      <c r="C125" s="400">
        <v>43049</v>
      </c>
      <c r="D125" s="346">
        <v>87</v>
      </c>
      <c r="E125" s="346">
        <v>0</v>
      </c>
      <c r="F125" s="307">
        <v>146</v>
      </c>
      <c r="G125" s="308">
        <v>3012584</v>
      </c>
      <c r="H125" s="308">
        <v>185436</v>
      </c>
      <c r="I125" s="307">
        <v>117</v>
      </c>
      <c r="J125" s="307">
        <v>75</v>
      </c>
      <c r="K125" s="307">
        <v>54</v>
      </c>
      <c r="L125" s="307">
        <v>43</v>
      </c>
      <c r="M125" s="307">
        <v>29</v>
      </c>
      <c r="N125" s="307">
        <v>28</v>
      </c>
      <c r="O125" s="307">
        <v>71</v>
      </c>
      <c r="P125" s="328">
        <v>63</v>
      </c>
      <c r="Q125" s="328">
        <v>10</v>
      </c>
    </row>
    <row r="126" spans="2:17" x14ac:dyDescent="0.25">
      <c r="B126" s="344" t="s">
        <v>24</v>
      </c>
      <c r="C126" s="401"/>
      <c r="D126" s="299">
        <v>29.57</v>
      </c>
      <c r="E126" s="299">
        <v>0</v>
      </c>
      <c r="F126" s="310">
        <v>48</v>
      </c>
      <c r="G126" s="311">
        <v>406880</v>
      </c>
      <c r="H126" s="311">
        <v>53300</v>
      </c>
      <c r="I126" s="310">
        <v>68</v>
      </c>
      <c r="J126" s="310">
        <v>46</v>
      </c>
      <c r="K126" s="310">
        <v>15</v>
      </c>
      <c r="L126" s="310">
        <v>15</v>
      </c>
      <c r="M126" s="310">
        <v>5</v>
      </c>
      <c r="N126" s="310">
        <v>3</v>
      </c>
      <c r="O126" s="307">
        <v>18</v>
      </c>
      <c r="P126" s="299">
        <v>19</v>
      </c>
      <c r="Q126" s="289">
        <v>0</v>
      </c>
    </row>
    <row r="127" spans="2:17" x14ac:dyDescent="0.25">
      <c r="B127" s="344" t="s">
        <v>25</v>
      </c>
      <c r="C127" s="401"/>
      <c r="D127" s="299">
        <v>0</v>
      </c>
      <c r="E127" s="299">
        <v>36</v>
      </c>
      <c r="F127" s="310">
        <v>0</v>
      </c>
      <c r="G127" s="341">
        <v>370400</v>
      </c>
      <c r="H127" s="341">
        <v>1269</v>
      </c>
      <c r="I127" s="341">
        <v>42</v>
      </c>
      <c r="J127" s="341">
        <v>0</v>
      </c>
      <c r="K127" s="341">
        <v>8</v>
      </c>
      <c r="L127" s="341">
        <v>7</v>
      </c>
      <c r="M127" s="341">
        <v>2</v>
      </c>
      <c r="N127" s="341">
        <v>2</v>
      </c>
      <c r="O127" s="307">
        <v>9</v>
      </c>
      <c r="P127" s="303">
        <v>6</v>
      </c>
      <c r="Q127" s="303">
        <v>0</v>
      </c>
    </row>
    <row r="128" spans="2:17" x14ac:dyDescent="0.25">
      <c r="B128" s="345" t="s">
        <v>161</v>
      </c>
      <c r="C128" s="401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344" t="s">
        <v>85</v>
      </c>
      <c r="C129" s="436"/>
      <c r="D129" s="295">
        <v>1</v>
      </c>
      <c r="E129" s="295">
        <v>0</v>
      </c>
      <c r="F129" s="295">
        <v>116</v>
      </c>
      <c r="G129" s="295">
        <v>0</v>
      </c>
      <c r="H129" s="295">
        <v>108105</v>
      </c>
      <c r="I129" s="295">
        <v>0</v>
      </c>
      <c r="J129" s="295">
        <v>23</v>
      </c>
      <c r="K129" s="295">
        <v>35</v>
      </c>
      <c r="L129" s="295">
        <v>33</v>
      </c>
      <c r="M129" s="295">
        <v>0</v>
      </c>
      <c r="N129" s="295">
        <v>0</v>
      </c>
      <c r="O129" s="307">
        <v>33</v>
      </c>
      <c r="P129" s="295">
        <v>0</v>
      </c>
      <c r="Q129" s="295">
        <v>0</v>
      </c>
    </row>
    <row r="130" spans="2:17" x14ac:dyDescent="0.25">
      <c r="B130" s="402"/>
      <c r="C130" s="403"/>
      <c r="D130" s="288">
        <f>SUM(D125:D129)</f>
        <v>117.57</v>
      </c>
      <c r="E130" s="288">
        <f t="shared" ref="E130:Q130" si="9">E125+E126+E127+E128+E129</f>
        <v>36</v>
      </c>
      <c r="F130" s="288">
        <f t="shared" si="9"/>
        <v>310</v>
      </c>
      <c r="G130" s="288">
        <f t="shared" si="9"/>
        <v>3789864</v>
      </c>
      <c r="H130" s="288">
        <f t="shared" si="9"/>
        <v>348110</v>
      </c>
      <c r="I130" s="288">
        <f t="shared" si="9"/>
        <v>227</v>
      </c>
      <c r="J130" s="288">
        <f t="shared" si="9"/>
        <v>144</v>
      </c>
      <c r="K130" s="288">
        <f t="shared" si="9"/>
        <v>112</v>
      </c>
      <c r="L130" s="288">
        <f t="shared" si="9"/>
        <v>98</v>
      </c>
      <c r="M130" s="288">
        <f t="shared" si="9"/>
        <v>36</v>
      </c>
      <c r="N130" s="288">
        <f t="shared" si="9"/>
        <v>33</v>
      </c>
      <c r="O130" s="288">
        <f t="shared" si="9"/>
        <v>131</v>
      </c>
      <c r="P130" s="288">
        <f t="shared" si="9"/>
        <v>88</v>
      </c>
      <c r="Q130" s="288">
        <f t="shared" si="9"/>
        <v>10</v>
      </c>
    </row>
    <row r="133" spans="2:17" ht="18.75" x14ac:dyDescent="0.3">
      <c r="B133" s="451" t="s">
        <v>483</v>
      </c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343"/>
      <c r="O133" s="343"/>
      <c r="P133" s="343"/>
      <c r="Q133" s="343"/>
    </row>
    <row r="134" spans="2:17" x14ac:dyDescent="0.25"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</row>
    <row r="135" spans="2:17" x14ac:dyDescent="0.25">
      <c r="B135" s="406" t="s">
        <v>5</v>
      </c>
      <c r="C135" s="406" t="s">
        <v>12</v>
      </c>
      <c r="D135" s="406" t="s">
        <v>6</v>
      </c>
      <c r="E135" s="406" t="s">
        <v>17</v>
      </c>
      <c r="F135" s="406" t="s">
        <v>15</v>
      </c>
      <c r="G135" s="406" t="s">
        <v>100</v>
      </c>
      <c r="H135" s="406" t="s">
        <v>14</v>
      </c>
      <c r="I135" s="406" t="s">
        <v>13</v>
      </c>
      <c r="J135" s="406" t="s">
        <v>8</v>
      </c>
      <c r="K135" s="398" t="s">
        <v>113</v>
      </c>
      <c r="L135" s="409"/>
      <c r="M135" s="409"/>
      <c r="N135" s="409"/>
      <c r="O135" s="399"/>
      <c r="P135" s="394" t="s">
        <v>16</v>
      </c>
      <c r="Q135" s="395"/>
    </row>
    <row r="136" spans="2:17" ht="30" x14ac:dyDescent="0.25">
      <c r="B136" s="407"/>
      <c r="C136" s="407"/>
      <c r="D136" s="407"/>
      <c r="E136" s="407"/>
      <c r="F136" s="407"/>
      <c r="G136" s="407"/>
      <c r="H136" s="407"/>
      <c r="I136" s="407"/>
      <c r="J136" s="407"/>
      <c r="K136" s="398" t="s">
        <v>1</v>
      </c>
      <c r="L136" s="399"/>
      <c r="M136" s="398" t="s">
        <v>2</v>
      </c>
      <c r="N136" s="399"/>
      <c r="O136" s="283" t="s">
        <v>10</v>
      </c>
      <c r="P136" s="396"/>
      <c r="Q136" s="397"/>
    </row>
    <row r="137" spans="2:17" x14ac:dyDescent="0.25">
      <c r="B137" s="408"/>
      <c r="C137" s="408"/>
      <c r="D137" s="408"/>
      <c r="E137" s="408"/>
      <c r="F137" s="408"/>
      <c r="G137" s="408"/>
      <c r="H137" s="408"/>
      <c r="I137" s="408"/>
      <c r="J137" s="408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45" t="s">
        <v>0</v>
      </c>
      <c r="C138" s="400">
        <v>43050</v>
      </c>
      <c r="D138" s="346">
        <v>30</v>
      </c>
      <c r="E138" s="346">
        <v>0</v>
      </c>
      <c r="F138" s="307">
        <v>80</v>
      </c>
      <c r="G138" s="308">
        <v>2235472</v>
      </c>
      <c r="H138" s="308">
        <v>47198</v>
      </c>
      <c r="I138" s="307">
        <v>158</v>
      </c>
      <c r="J138" s="307">
        <v>42</v>
      </c>
      <c r="K138" s="307">
        <v>24</v>
      </c>
      <c r="L138" s="307">
        <v>29</v>
      </c>
      <c r="M138" s="307">
        <v>24</v>
      </c>
      <c r="N138" s="307">
        <v>28</v>
      </c>
      <c r="O138" s="307">
        <v>57</v>
      </c>
      <c r="P138" s="328">
        <v>37</v>
      </c>
      <c r="Q138" s="328">
        <v>7</v>
      </c>
    </row>
    <row r="139" spans="2:17" x14ac:dyDescent="0.25">
      <c r="B139" s="344" t="s">
        <v>24</v>
      </c>
      <c r="C139" s="401"/>
      <c r="D139" s="299">
        <v>14.2</v>
      </c>
      <c r="E139" s="299">
        <v>0</v>
      </c>
      <c r="F139" s="310">
        <v>9</v>
      </c>
      <c r="G139" s="311">
        <v>769570</v>
      </c>
      <c r="H139" s="311">
        <v>19450</v>
      </c>
      <c r="I139" s="310">
        <v>40</v>
      </c>
      <c r="J139" s="310">
        <v>69</v>
      </c>
      <c r="K139" s="310">
        <v>4</v>
      </c>
      <c r="L139" s="310">
        <v>3</v>
      </c>
      <c r="M139" s="310">
        <v>5</v>
      </c>
      <c r="N139" s="310">
        <v>5</v>
      </c>
      <c r="O139" s="307">
        <v>8</v>
      </c>
      <c r="P139" s="299">
        <v>3</v>
      </c>
      <c r="Q139" s="289">
        <v>0</v>
      </c>
    </row>
    <row r="140" spans="2:17" x14ac:dyDescent="0.25">
      <c r="B140" s="344" t="s">
        <v>25</v>
      </c>
      <c r="C140" s="401"/>
      <c r="D140" s="299">
        <v>20</v>
      </c>
      <c r="E140" s="299">
        <v>6</v>
      </c>
      <c r="F140" s="310">
        <v>0</v>
      </c>
      <c r="G140" s="341">
        <v>442692</v>
      </c>
      <c r="H140" s="341">
        <v>0</v>
      </c>
      <c r="I140" s="341">
        <v>0</v>
      </c>
      <c r="J140" s="341">
        <v>14</v>
      </c>
      <c r="K140" s="341">
        <v>8</v>
      </c>
      <c r="L140" s="341">
        <v>8</v>
      </c>
      <c r="M140" s="341">
        <v>2</v>
      </c>
      <c r="N140" s="341">
        <v>2</v>
      </c>
      <c r="O140" s="307">
        <v>10</v>
      </c>
      <c r="P140" s="303">
        <v>0</v>
      </c>
      <c r="Q140" s="303">
        <v>0</v>
      </c>
    </row>
    <row r="141" spans="2:17" x14ac:dyDescent="0.25">
      <c r="B141" s="345" t="s">
        <v>161</v>
      </c>
      <c r="C141" s="401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344" t="s">
        <v>85</v>
      </c>
      <c r="C142" s="436"/>
      <c r="D142" s="295">
        <v>0</v>
      </c>
      <c r="E142" s="295">
        <v>0</v>
      </c>
      <c r="F142" s="295">
        <v>0</v>
      </c>
      <c r="G142" s="295">
        <v>0</v>
      </c>
      <c r="H142" s="295">
        <v>0</v>
      </c>
      <c r="I142" s="295">
        <v>0</v>
      </c>
      <c r="J142" s="295">
        <v>0</v>
      </c>
      <c r="K142" s="295">
        <v>0</v>
      </c>
      <c r="L142" s="295">
        <v>0</v>
      </c>
      <c r="M142" s="295">
        <v>0</v>
      </c>
      <c r="N142" s="295">
        <v>0</v>
      </c>
      <c r="O142" s="307">
        <v>0</v>
      </c>
      <c r="P142" s="295">
        <v>0</v>
      </c>
      <c r="Q142" s="295">
        <v>0</v>
      </c>
    </row>
    <row r="143" spans="2:17" x14ac:dyDescent="0.25">
      <c r="B143" s="402"/>
      <c r="C143" s="403"/>
      <c r="D143" s="288">
        <f>SUM(D138:D142)</f>
        <v>64.2</v>
      </c>
      <c r="E143" s="288">
        <f t="shared" ref="E143:Q143" si="10">E138+E139+E140+E141+E142</f>
        <v>6</v>
      </c>
      <c r="F143" s="288">
        <f t="shared" si="10"/>
        <v>89</v>
      </c>
      <c r="G143" s="288">
        <f t="shared" si="10"/>
        <v>3447734</v>
      </c>
      <c r="H143" s="288">
        <f t="shared" si="10"/>
        <v>66648</v>
      </c>
      <c r="I143" s="288">
        <f t="shared" si="10"/>
        <v>198</v>
      </c>
      <c r="J143" s="288">
        <f t="shared" si="10"/>
        <v>125</v>
      </c>
      <c r="K143" s="288">
        <f t="shared" si="10"/>
        <v>36</v>
      </c>
      <c r="L143" s="288">
        <f t="shared" si="10"/>
        <v>40</v>
      </c>
      <c r="M143" s="288">
        <f t="shared" si="10"/>
        <v>31</v>
      </c>
      <c r="N143" s="288">
        <f t="shared" si="10"/>
        <v>35</v>
      </c>
      <c r="O143" s="288">
        <f t="shared" si="10"/>
        <v>75</v>
      </c>
      <c r="P143" s="288">
        <f t="shared" si="10"/>
        <v>40</v>
      </c>
      <c r="Q143" s="288">
        <f t="shared" si="10"/>
        <v>7</v>
      </c>
    </row>
    <row r="146" spans="2:17" ht="18.75" x14ac:dyDescent="0.3">
      <c r="B146" s="451" t="s">
        <v>484</v>
      </c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343"/>
      <c r="O146" s="343"/>
      <c r="P146" s="343"/>
      <c r="Q146" s="343"/>
    </row>
    <row r="147" spans="2:17" x14ac:dyDescent="0.25"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</row>
    <row r="148" spans="2:17" x14ac:dyDescent="0.25">
      <c r="B148" s="406" t="s">
        <v>5</v>
      </c>
      <c r="C148" s="406" t="s">
        <v>12</v>
      </c>
      <c r="D148" s="406" t="s">
        <v>6</v>
      </c>
      <c r="E148" s="406" t="s">
        <v>17</v>
      </c>
      <c r="F148" s="406" t="s">
        <v>15</v>
      </c>
      <c r="G148" s="406" t="s">
        <v>100</v>
      </c>
      <c r="H148" s="406" t="s">
        <v>14</v>
      </c>
      <c r="I148" s="406" t="s">
        <v>13</v>
      </c>
      <c r="J148" s="406" t="s">
        <v>8</v>
      </c>
      <c r="K148" s="398" t="s">
        <v>113</v>
      </c>
      <c r="L148" s="409"/>
      <c r="M148" s="409"/>
      <c r="N148" s="409"/>
      <c r="O148" s="399"/>
      <c r="P148" s="394" t="s">
        <v>16</v>
      </c>
      <c r="Q148" s="395"/>
    </row>
    <row r="149" spans="2:17" ht="30" x14ac:dyDescent="0.25">
      <c r="B149" s="407"/>
      <c r="C149" s="407"/>
      <c r="D149" s="407"/>
      <c r="E149" s="407"/>
      <c r="F149" s="407"/>
      <c r="G149" s="407"/>
      <c r="H149" s="407"/>
      <c r="I149" s="407"/>
      <c r="J149" s="407"/>
      <c r="K149" s="398" t="s">
        <v>1</v>
      </c>
      <c r="L149" s="399"/>
      <c r="M149" s="398" t="s">
        <v>2</v>
      </c>
      <c r="N149" s="399"/>
      <c r="O149" s="283" t="s">
        <v>10</v>
      </c>
      <c r="P149" s="396"/>
      <c r="Q149" s="397"/>
    </row>
    <row r="150" spans="2:17" x14ac:dyDescent="0.25">
      <c r="B150" s="408"/>
      <c r="C150" s="408"/>
      <c r="D150" s="408"/>
      <c r="E150" s="408"/>
      <c r="F150" s="408"/>
      <c r="G150" s="408"/>
      <c r="H150" s="408"/>
      <c r="I150" s="408"/>
      <c r="J150" s="408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45" t="s">
        <v>0</v>
      </c>
      <c r="C151" s="400">
        <v>43051</v>
      </c>
      <c r="D151" s="346">
        <v>48</v>
      </c>
      <c r="E151" s="346">
        <v>36</v>
      </c>
      <c r="F151" s="307">
        <v>126</v>
      </c>
      <c r="G151" s="308">
        <v>2290940</v>
      </c>
      <c r="H151" s="308">
        <v>207768</v>
      </c>
      <c r="I151" s="307">
        <v>124</v>
      </c>
      <c r="J151" s="307">
        <v>51</v>
      </c>
      <c r="K151" s="307">
        <v>20</v>
      </c>
      <c r="L151" s="307">
        <v>14</v>
      </c>
      <c r="M151" s="307">
        <v>43</v>
      </c>
      <c r="N151" s="307">
        <v>45</v>
      </c>
      <c r="O151" s="307">
        <v>59</v>
      </c>
      <c r="P151" s="328">
        <v>23</v>
      </c>
      <c r="Q151" s="328">
        <v>10</v>
      </c>
    </row>
    <row r="152" spans="2:17" x14ac:dyDescent="0.25">
      <c r="B152" s="344" t="s">
        <v>24</v>
      </c>
      <c r="C152" s="401"/>
      <c r="D152" s="299">
        <v>29.13</v>
      </c>
      <c r="E152" s="299">
        <v>0</v>
      </c>
      <c r="F152" s="310">
        <v>13</v>
      </c>
      <c r="G152" s="311">
        <v>586750</v>
      </c>
      <c r="H152" s="311">
        <v>7850</v>
      </c>
      <c r="I152" s="310">
        <v>80</v>
      </c>
      <c r="J152" s="310">
        <v>42</v>
      </c>
      <c r="K152" s="310">
        <v>4</v>
      </c>
      <c r="L152" s="310">
        <v>3</v>
      </c>
      <c r="M152" s="310">
        <v>3</v>
      </c>
      <c r="N152" s="310">
        <v>5</v>
      </c>
      <c r="O152" s="307">
        <v>8</v>
      </c>
      <c r="P152" s="299">
        <v>3</v>
      </c>
      <c r="Q152" s="289">
        <v>0</v>
      </c>
    </row>
    <row r="153" spans="2:17" x14ac:dyDescent="0.25">
      <c r="B153" s="344" t="s">
        <v>25</v>
      </c>
      <c r="C153" s="401"/>
      <c r="D153" s="299">
        <v>20</v>
      </c>
      <c r="E153" s="299">
        <v>0</v>
      </c>
      <c r="F153" s="310">
        <v>0</v>
      </c>
      <c r="G153" s="341">
        <v>341045</v>
      </c>
      <c r="H153" s="341">
        <v>0</v>
      </c>
      <c r="I153" s="341">
        <v>0</v>
      </c>
      <c r="J153" s="341">
        <v>0</v>
      </c>
      <c r="K153" s="341">
        <v>2</v>
      </c>
      <c r="L153" s="341">
        <v>2</v>
      </c>
      <c r="M153" s="341">
        <v>2</v>
      </c>
      <c r="N153" s="341">
        <v>2</v>
      </c>
      <c r="O153" s="307">
        <v>4</v>
      </c>
      <c r="P153" s="303">
        <v>0</v>
      </c>
      <c r="Q153" s="303">
        <v>0</v>
      </c>
    </row>
    <row r="154" spans="2:17" x14ac:dyDescent="0.25">
      <c r="B154" s="345" t="s">
        <v>161</v>
      </c>
      <c r="C154" s="401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344" t="s">
        <v>85</v>
      </c>
      <c r="C155" s="436"/>
      <c r="D155" s="295">
        <v>0</v>
      </c>
      <c r="E155" s="295">
        <v>0</v>
      </c>
      <c r="F155" s="295">
        <v>0</v>
      </c>
      <c r="G155" s="295">
        <v>0</v>
      </c>
      <c r="H155" s="295">
        <v>0</v>
      </c>
      <c r="I155" s="295">
        <v>0</v>
      </c>
      <c r="J155" s="295">
        <v>0</v>
      </c>
      <c r="K155" s="295">
        <v>0</v>
      </c>
      <c r="L155" s="295">
        <v>0</v>
      </c>
      <c r="M155" s="295">
        <v>0</v>
      </c>
      <c r="N155" s="295">
        <v>0</v>
      </c>
      <c r="O155" s="307">
        <v>0</v>
      </c>
      <c r="P155" s="295">
        <v>0</v>
      </c>
      <c r="Q155" s="295">
        <v>0</v>
      </c>
    </row>
    <row r="156" spans="2:17" x14ac:dyDescent="0.25">
      <c r="B156" s="402"/>
      <c r="C156" s="403"/>
      <c r="D156" s="288">
        <f>SUM(D151:D155)</f>
        <v>97.13</v>
      </c>
      <c r="E156" s="288">
        <f t="shared" ref="E156:Q156" si="11">E151+E152+E153+E154+E155</f>
        <v>36</v>
      </c>
      <c r="F156" s="288">
        <f t="shared" si="11"/>
        <v>139</v>
      </c>
      <c r="G156" s="288">
        <f t="shared" si="11"/>
        <v>3218735</v>
      </c>
      <c r="H156" s="288">
        <f t="shared" si="11"/>
        <v>215618</v>
      </c>
      <c r="I156" s="288">
        <f t="shared" si="11"/>
        <v>204</v>
      </c>
      <c r="J156" s="288">
        <f t="shared" si="11"/>
        <v>93</v>
      </c>
      <c r="K156" s="288">
        <f t="shared" si="11"/>
        <v>26</v>
      </c>
      <c r="L156" s="288">
        <f t="shared" si="11"/>
        <v>19</v>
      </c>
      <c r="M156" s="288">
        <f t="shared" si="11"/>
        <v>48</v>
      </c>
      <c r="N156" s="288">
        <f t="shared" si="11"/>
        <v>52</v>
      </c>
      <c r="O156" s="288">
        <f t="shared" si="11"/>
        <v>71</v>
      </c>
      <c r="P156" s="288">
        <f t="shared" si="11"/>
        <v>26</v>
      </c>
      <c r="Q156" s="288">
        <f t="shared" si="11"/>
        <v>10</v>
      </c>
    </row>
    <row r="159" spans="2:17" ht="18.75" x14ac:dyDescent="0.3">
      <c r="B159" s="451" t="s">
        <v>485</v>
      </c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343"/>
      <c r="O159" s="343"/>
      <c r="P159" s="343"/>
      <c r="Q159" s="343"/>
    </row>
    <row r="160" spans="2:17" x14ac:dyDescent="0.25"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</row>
    <row r="161" spans="2:17" x14ac:dyDescent="0.25">
      <c r="B161" s="406" t="s">
        <v>5</v>
      </c>
      <c r="C161" s="406" t="s">
        <v>12</v>
      </c>
      <c r="D161" s="406" t="s">
        <v>6</v>
      </c>
      <c r="E161" s="406" t="s">
        <v>17</v>
      </c>
      <c r="F161" s="406" t="s">
        <v>15</v>
      </c>
      <c r="G161" s="406" t="s">
        <v>100</v>
      </c>
      <c r="H161" s="406" t="s">
        <v>14</v>
      </c>
      <c r="I161" s="406" t="s">
        <v>13</v>
      </c>
      <c r="J161" s="406" t="s">
        <v>8</v>
      </c>
      <c r="K161" s="398" t="s">
        <v>113</v>
      </c>
      <c r="L161" s="409"/>
      <c r="M161" s="409"/>
      <c r="N161" s="409"/>
      <c r="O161" s="399"/>
      <c r="P161" s="394" t="s">
        <v>16</v>
      </c>
      <c r="Q161" s="395"/>
    </row>
    <row r="162" spans="2:17" ht="30" x14ac:dyDescent="0.25">
      <c r="B162" s="407"/>
      <c r="C162" s="407"/>
      <c r="D162" s="407"/>
      <c r="E162" s="407"/>
      <c r="F162" s="407"/>
      <c r="G162" s="407"/>
      <c r="H162" s="407"/>
      <c r="I162" s="407"/>
      <c r="J162" s="407"/>
      <c r="K162" s="398" t="s">
        <v>1</v>
      </c>
      <c r="L162" s="399"/>
      <c r="M162" s="398" t="s">
        <v>2</v>
      </c>
      <c r="N162" s="399"/>
      <c r="O162" s="283" t="s">
        <v>10</v>
      </c>
      <c r="P162" s="396"/>
      <c r="Q162" s="397"/>
    </row>
    <row r="163" spans="2:17" x14ac:dyDescent="0.25">
      <c r="B163" s="408"/>
      <c r="C163" s="408"/>
      <c r="D163" s="408"/>
      <c r="E163" s="408"/>
      <c r="F163" s="408"/>
      <c r="G163" s="408"/>
      <c r="H163" s="408"/>
      <c r="I163" s="408"/>
      <c r="J163" s="408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46" t="s">
        <v>0</v>
      </c>
      <c r="C164" s="400">
        <v>43052</v>
      </c>
      <c r="D164" s="346">
        <v>159</v>
      </c>
      <c r="E164" s="346">
        <v>181</v>
      </c>
      <c r="F164" s="307">
        <v>81</v>
      </c>
      <c r="G164" s="308">
        <v>1335170</v>
      </c>
      <c r="H164" s="308">
        <v>135100</v>
      </c>
      <c r="I164" s="307">
        <v>127</v>
      </c>
      <c r="J164" s="307">
        <v>79</v>
      </c>
      <c r="K164" s="307">
        <v>45</v>
      </c>
      <c r="L164" s="307">
        <v>41</v>
      </c>
      <c r="M164" s="307">
        <v>47</v>
      </c>
      <c r="N164" s="307">
        <v>46</v>
      </c>
      <c r="O164" s="307">
        <v>87</v>
      </c>
      <c r="P164" s="328">
        <v>80</v>
      </c>
      <c r="Q164" s="328">
        <v>12</v>
      </c>
    </row>
    <row r="165" spans="2:17" x14ac:dyDescent="0.25">
      <c r="B165" s="344" t="s">
        <v>24</v>
      </c>
      <c r="C165" s="401"/>
      <c r="D165" s="299">
        <v>29.33</v>
      </c>
      <c r="E165" s="299">
        <v>24</v>
      </c>
      <c r="F165" s="310">
        <v>9</v>
      </c>
      <c r="G165" s="311">
        <v>721770</v>
      </c>
      <c r="H165" s="311">
        <v>90520</v>
      </c>
      <c r="I165" s="310">
        <v>40</v>
      </c>
      <c r="J165" s="310">
        <v>43</v>
      </c>
      <c r="K165" s="310">
        <v>10</v>
      </c>
      <c r="L165" s="310">
        <v>10</v>
      </c>
      <c r="M165" s="310">
        <v>5</v>
      </c>
      <c r="N165" s="310">
        <v>6</v>
      </c>
      <c r="O165" s="307">
        <v>16</v>
      </c>
      <c r="P165" s="299">
        <v>19</v>
      </c>
      <c r="Q165" s="289">
        <v>0</v>
      </c>
    </row>
    <row r="166" spans="2:17" x14ac:dyDescent="0.25">
      <c r="B166" s="344" t="s">
        <v>25</v>
      </c>
      <c r="C166" s="401"/>
      <c r="D166" s="299">
        <v>32</v>
      </c>
      <c r="E166" s="299">
        <v>15</v>
      </c>
      <c r="F166" s="310">
        <v>0</v>
      </c>
      <c r="G166" s="341">
        <v>394900</v>
      </c>
      <c r="H166" s="341">
        <v>1528</v>
      </c>
      <c r="I166" s="341">
        <v>52</v>
      </c>
      <c r="J166" s="341">
        <v>11</v>
      </c>
      <c r="K166" s="341">
        <v>8</v>
      </c>
      <c r="L166" s="341">
        <v>8</v>
      </c>
      <c r="M166" s="341">
        <v>2</v>
      </c>
      <c r="N166" s="341">
        <v>2</v>
      </c>
      <c r="O166" s="307">
        <v>10</v>
      </c>
      <c r="P166" s="303">
        <v>6</v>
      </c>
      <c r="Q166" s="303">
        <v>0</v>
      </c>
    </row>
    <row r="167" spans="2:17" x14ac:dyDescent="0.25">
      <c r="B167" s="346" t="s">
        <v>161</v>
      </c>
      <c r="C167" s="401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344" t="s">
        <v>85</v>
      </c>
      <c r="C168" s="436"/>
      <c r="D168" s="295">
        <v>2.86</v>
      </c>
      <c r="E168" s="295">
        <v>0</v>
      </c>
      <c r="F168" s="295">
        <v>159</v>
      </c>
      <c r="G168" s="295">
        <v>0</v>
      </c>
      <c r="H168" s="295">
        <v>227357.4</v>
      </c>
      <c r="I168" s="295">
        <v>0</v>
      </c>
      <c r="J168" s="295">
        <v>53</v>
      </c>
      <c r="K168" s="295">
        <v>33</v>
      </c>
      <c r="L168" s="295">
        <v>31</v>
      </c>
      <c r="M168" s="295">
        <v>0</v>
      </c>
      <c r="N168" s="295">
        <v>0</v>
      </c>
      <c r="O168" s="307">
        <v>31</v>
      </c>
      <c r="P168" s="295">
        <v>0</v>
      </c>
      <c r="Q168" s="295">
        <v>0</v>
      </c>
    </row>
    <row r="169" spans="2:17" x14ac:dyDescent="0.25">
      <c r="B169" s="402"/>
      <c r="C169" s="403"/>
      <c r="D169" s="288">
        <f>SUM(D164:D168)</f>
        <v>223.19</v>
      </c>
      <c r="E169" s="288">
        <f t="shared" ref="E169:Q169" si="12">E164+E165+E166+E167+E168</f>
        <v>220</v>
      </c>
      <c r="F169" s="288">
        <f t="shared" si="12"/>
        <v>249</v>
      </c>
      <c r="G169" s="288">
        <f t="shared" si="12"/>
        <v>2451840</v>
      </c>
      <c r="H169" s="288">
        <f t="shared" si="12"/>
        <v>454505.4</v>
      </c>
      <c r="I169" s="288">
        <f t="shared" si="12"/>
        <v>219</v>
      </c>
      <c r="J169" s="288">
        <f t="shared" si="12"/>
        <v>186</v>
      </c>
      <c r="K169" s="288">
        <f t="shared" si="12"/>
        <v>96</v>
      </c>
      <c r="L169" s="288">
        <f t="shared" si="12"/>
        <v>90</v>
      </c>
      <c r="M169" s="288">
        <f t="shared" si="12"/>
        <v>54</v>
      </c>
      <c r="N169" s="288">
        <f t="shared" si="12"/>
        <v>54</v>
      </c>
      <c r="O169" s="288">
        <f t="shared" si="12"/>
        <v>144</v>
      </c>
      <c r="P169" s="288">
        <f t="shared" si="12"/>
        <v>105</v>
      </c>
      <c r="Q169" s="288">
        <f t="shared" si="12"/>
        <v>12</v>
      </c>
    </row>
    <row r="172" spans="2:17" ht="18.75" x14ac:dyDescent="0.3">
      <c r="B172" s="451" t="s">
        <v>486</v>
      </c>
      <c r="C172" s="451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347"/>
      <c r="O172" s="347"/>
      <c r="P172" s="347"/>
      <c r="Q172" s="347"/>
    </row>
    <row r="173" spans="2:17" x14ac:dyDescent="0.25"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</row>
    <row r="174" spans="2:17" x14ac:dyDescent="0.25">
      <c r="B174" s="406" t="s">
        <v>5</v>
      </c>
      <c r="C174" s="406" t="s">
        <v>12</v>
      </c>
      <c r="D174" s="406" t="s">
        <v>6</v>
      </c>
      <c r="E174" s="406" t="s">
        <v>17</v>
      </c>
      <c r="F174" s="406" t="s">
        <v>15</v>
      </c>
      <c r="G174" s="406" t="s">
        <v>100</v>
      </c>
      <c r="H174" s="406" t="s">
        <v>14</v>
      </c>
      <c r="I174" s="406" t="s">
        <v>13</v>
      </c>
      <c r="J174" s="406" t="s">
        <v>8</v>
      </c>
      <c r="K174" s="398" t="s">
        <v>113</v>
      </c>
      <c r="L174" s="409"/>
      <c r="M174" s="409"/>
      <c r="N174" s="409"/>
      <c r="O174" s="399"/>
      <c r="P174" s="394" t="s">
        <v>16</v>
      </c>
      <c r="Q174" s="395"/>
    </row>
    <row r="175" spans="2:17" ht="30" x14ac:dyDescent="0.25">
      <c r="B175" s="407"/>
      <c r="C175" s="407"/>
      <c r="D175" s="407"/>
      <c r="E175" s="407"/>
      <c r="F175" s="407"/>
      <c r="G175" s="407"/>
      <c r="H175" s="407"/>
      <c r="I175" s="407"/>
      <c r="J175" s="407"/>
      <c r="K175" s="398" t="s">
        <v>1</v>
      </c>
      <c r="L175" s="399"/>
      <c r="M175" s="398" t="s">
        <v>2</v>
      </c>
      <c r="N175" s="399"/>
      <c r="O175" s="283" t="s">
        <v>10</v>
      </c>
      <c r="P175" s="396"/>
      <c r="Q175" s="397"/>
    </row>
    <row r="176" spans="2:17" x14ac:dyDescent="0.25">
      <c r="B176" s="408"/>
      <c r="C176" s="408"/>
      <c r="D176" s="408"/>
      <c r="E176" s="408"/>
      <c r="F176" s="408"/>
      <c r="G176" s="408"/>
      <c r="H176" s="408"/>
      <c r="I176" s="408"/>
      <c r="J176" s="408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46" t="s">
        <v>0</v>
      </c>
      <c r="C177" s="400">
        <v>43053</v>
      </c>
      <c r="D177" s="348">
        <v>343</v>
      </c>
      <c r="E177" s="348">
        <v>369</v>
      </c>
      <c r="F177" s="307">
        <v>63</v>
      </c>
      <c r="G177" s="308">
        <v>4584897</v>
      </c>
      <c r="H177" s="308">
        <v>222385</v>
      </c>
      <c r="I177" s="307">
        <v>102</v>
      </c>
      <c r="J177" s="307">
        <v>108</v>
      </c>
      <c r="K177" s="307">
        <v>51</v>
      </c>
      <c r="L177" s="307">
        <v>60</v>
      </c>
      <c r="M177" s="307">
        <v>56</v>
      </c>
      <c r="N177" s="307">
        <v>61</v>
      </c>
      <c r="O177" s="307">
        <v>121</v>
      </c>
      <c r="P177" s="328">
        <v>100</v>
      </c>
      <c r="Q177" s="328">
        <v>13</v>
      </c>
    </row>
    <row r="178" spans="2:17" x14ac:dyDescent="0.25">
      <c r="B178" s="344" t="s">
        <v>24</v>
      </c>
      <c r="C178" s="401"/>
      <c r="D178" s="299">
        <v>80</v>
      </c>
      <c r="E178" s="299">
        <v>234</v>
      </c>
      <c r="F178" s="310">
        <v>9</v>
      </c>
      <c r="G178" s="311">
        <v>1147000</v>
      </c>
      <c r="H178" s="311">
        <v>60366</v>
      </c>
      <c r="I178" s="310">
        <v>45</v>
      </c>
      <c r="J178" s="310">
        <v>84</v>
      </c>
      <c r="K178" s="310">
        <v>10</v>
      </c>
      <c r="L178" s="310">
        <v>20</v>
      </c>
      <c r="M178" s="310">
        <v>5</v>
      </c>
      <c r="N178" s="310">
        <v>6</v>
      </c>
      <c r="O178" s="307">
        <v>26</v>
      </c>
      <c r="P178" s="299">
        <v>19</v>
      </c>
      <c r="Q178" s="289">
        <v>0</v>
      </c>
    </row>
    <row r="179" spans="2:17" x14ac:dyDescent="0.25">
      <c r="B179" s="344" t="s">
        <v>25</v>
      </c>
      <c r="C179" s="401"/>
      <c r="D179" s="299">
        <v>36</v>
      </c>
      <c r="E179" s="299">
        <v>20</v>
      </c>
      <c r="F179" s="310">
        <v>0</v>
      </c>
      <c r="G179" s="341">
        <v>511143</v>
      </c>
      <c r="H179" s="341">
        <v>5490</v>
      </c>
      <c r="I179" s="341">
        <v>36</v>
      </c>
      <c r="J179" s="341">
        <v>4</v>
      </c>
      <c r="K179" s="341">
        <v>9</v>
      </c>
      <c r="L179" s="341">
        <v>10</v>
      </c>
      <c r="M179" s="341">
        <v>2</v>
      </c>
      <c r="N179" s="341">
        <v>3</v>
      </c>
      <c r="O179" s="307">
        <v>13</v>
      </c>
      <c r="P179" s="303">
        <v>6</v>
      </c>
      <c r="Q179" s="303">
        <v>0</v>
      </c>
    </row>
    <row r="180" spans="2:17" x14ac:dyDescent="0.25">
      <c r="B180" s="346" t="s">
        <v>161</v>
      </c>
      <c r="C180" s="401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344" t="s">
        <v>85</v>
      </c>
      <c r="C181" s="436"/>
      <c r="D181" s="295">
        <v>4.1500000000000004</v>
      </c>
      <c r="E181" s="295">
        <v>0</v>
      </c>
      <c r="F181" s="295">
        <v>114</v>
      </c>
      <c r="G181" s="295">
        <v>0</v>
      </c>
      <c r="H181" s="295">
        <v>177014.3</v>
      </c>
      <c r="I181" s="295">
        <v>0</v>
      </c>
      <c r="J181" s="295">
        <v>60</v>
      </c>
      <c r="K181" s="295">
        <v>31</v>
      </c>
      <c r="L181" s="295">
        <v>32</v>
      </c>
      <c r="M181" s="295">
        <v>0</v>
      </c>
      <c r="N181" s="295">
        <v>0</v>
      </c>
      <c r="O181" s="307">
        <v>32</v>
      </c>
      <c r="P181" s="295">
        <v>0</v>
      </c>
      <c r="Q181" s="295">
        <v>0</v>
      </c>
    </row>
    <row r="182" spans="2:17" x14ac:dyDescent="0.25">
      <c r="B182" s="402"/>
      <c r="C182" s="403"/>
      <c r="D182" s="288">
        <f>SUM(D177:D181)</f>
        <v>463.15</v>
      </c>
      <c r="E182" s="288">
        <f t="shared" ref="E182:Q182" si="13">E177+E178+E179+E180+E181</f>
        <v>623</v>
      </c>
      <c r="F182" s="288">
        <f t="shared" si="13"/>
        <v>186</v>
      </c>
      <c r="G182" s="288">
        <f t="shared" si="13"/>
        <v>6243040</v>
      </c>
      <c r="H182" s="288">
        <f t="shared" si="13"/>
        <v>465255.3</v>
      </c>
      <c r="I182" s="288">
        <f t="shared" si="13"/>
        <v>183</v>
      </c>
      <c r="J182" s="288">
        <f t="shared" si="13"/>
        <v>256</v>
      </c>
      <c r="K182" s="288">
        <f t="shared" si="13"/>
        <v>101</v>
      </c>
      <c r="L182" s="288">
        <f t="shared" si="13"/>
        <v>122</v>
      </c>
      <c r="M182" s="288">
        <f t="shared" si="13"/>
        <v>63</v>
      </c>
      <c r="N182" s="288">
        <f t="shared" si="13"/>
        <v>70</v>
      </c>
      <c r="O182" s="288">
        <f t="shared" si="13"/>
        <v>192</v>
      </c>
      <c r="P182" s="288">
        <f t="shared" si="13"/>
        <v>125</v>
      </c>
      <c r="Q182" s="288">
        <f t="shared" si="13"/>
        <v>13</v>
      </c>
    </row>
    <row r="185" spans="2:17" ht="18.75" x14ac:dyDescent="0.3">
      <c r="B185" s="451" t="s">
        <v>487</v>
      </c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347"/>
      <c r="O185" s="347"/>
      <c r="P185" s="347"/>
      <c r="Q185" s="347"/>
    </row>
    <row r="186" spans="2:17" x14ac:dyDescent="0.25"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</row>
    <row r="187" spans="2:17" x14ac:dyDescent="0.25">
      <c r="B187" s="406" t="s">
        <v>5</v>
      </c>
      <c r="C187" s="406" t="s">
        <v>12</v>
      </c>
      <c r="D187" s="406" t="s">
        <v>6</v>
      </c>
      <c r="E187" s="406" t="s">
        <v>17</v>
      </c>
      <c r="F187" s="406" t="s">
        <v>15</v>
      </c>
      <c r="G187" s="406" t="s">
        <v>100</v>
      </c>
      <c r="H187" s="406" t="s">
        <v>14</v>
      </c>
      <c r="I187" s="406" t="s">
        <v>13</v>
      </c>
      <c r="J187" s="406" t="s">
        <v>8</v>
      </c>
      <c r="K187" s="398" t="s">
        <v>113</v>
      </c>
      <c r="L187" s="409"/>
      <c r="M187" s="409"/>
      <c r="N187" s="409"/>
      <c r="O187" s="399"/>
      <c r="P187" s="394" t="s">
        <v>16</v>
      </c>
      <c r="Q187" s="395"/>
    </row>
    <row r="188" spans="2:17" ht="30" x14ac:dyDescent="0.25">
      <c r="B188" s="407"/>
      <c r="C188" s="407"/>
      <c r="D188" s="407"/>
      <c r="E188" s="407"/>
      <c r="F188" s="407"/>
      <c r="G188" s="407"/>
      <c r="H188" s="407"/>
      <c r="I188" s="407"/>
      <c r="J188" s="407"/>
      <c r="K188" s="398" t="s">
        <v>1</v>
      </c>
      <c r="L188" s="399"/>
      <c r="M188" s="398" t="s">
        <v>2</v>
      </c>
      <c r="N188" s="399"/>
      <c r="O188" s="283" t="s">
        <v>10</v>
      </c>
      <c r="P188" s="396"/>
      <c r="Q188" s="397"/>
    </row>
    <row r="189" spans="2:17" x14ac:dyDescent="0.25">
      <c r="B189" s="408"/>
      <c r="C189" s="408"/>
      <c r="D189" s="408"/>
      <c r="E189" s="408"/>
      <c r="F189" s="408"/>
      <c r="G189" s="408"/>
      <c r="H189" s="408"/>
      <c r="I189" s="408"/>
      <c r="J189" s="408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48" t="s">
        <v>0</v>
      </c>
      <c r="C190" s="400">
        <v>43054</v>
      </c>
      <c r="D190" s="348">
        <v>268</v>
      </c>
      <c r="E190" s="348">
        <v>1204</v>
      </c>
      <c r="F190" s="307">
        <v>63</v>
      </c>
      <c r="G190" s="308">
        <v>5046501</v>
      </c>
      <c r="H190" s="308">
        <v>394532</v>
      </c>
      <c r="I190" s="307">
        <v>104</v>
      </c>
      <c r="J190" s="307">
        <v>76</v>
      </c>
      <c r="K190" s="307">
        <v>59</v>
      </c>
      <c r="L190" s="307">
        <v>53</v>
      </c>
      <c r="M190" s="307">
        <v>71</v>
      </c>
      <c r="N190" s="307">
        <v>72</v>
      </c>
      <c r="O190" s="307">
        <v>125</v>
      </c>
      <c r="P190" s="328">
        <v>90</v>
      </c>
      <c r="Q190" s="328">
        <v>14</v>
      </c>
    </row>
    <row r="191" spans="2:17" x14ac:dyDescent="0.25">
      <c r="B191" s="344" t="s">
        <v>24</v>
      </c>
      <c r="C191" s="401"/>
      <c r="D191" s="299">
        <v>68.47</v>
      </c>
      <c r="E191" s="299">
        <v>429</v>
      </c>
      <c r="F191" s="310">
        <v>9</v>
      </c>
      <c r="G191" s="311">
        <v>1272010</v>
      </c>
      <c r="H191" s="311">
        <v>73300</v>
      </c>
      <c r="I191" s="310">
        <v>50</v>
      </c>
      <c r="J191" s="310">
        <v>81</v>
      </c>
      <c r="K191" s="310">
        <v>17</v>
      </c>
      <c r="L191" s="310">
        <v>18</v>
      </c>
      <c r="M191" s="310">
        <v>6</v>
      </c>
      <c r="N191" s="310">
        <v>7</v>
      </c>
      <c r="O191" s="307">
        <v>25</v>
      </c>
      <c r="P191" s="299">
        <v>11</v>
      </c>
      <c r="Q191" s="289">
        <v>0</v>
      </c>
    </row>
    <row r="192" spans="2:17" x14ac:dyDescent="0.25">
      <c r="B192" s="344" t="s">
        <v>25</v>
      </c>
      <c r="C192" s="401"/>
      <c r="D192" s="299">
        <v>16</v>
      </c>
      <c r="E192" s="299">
        <v>30</v>
      </c>
      <c r="F192" s="310">
        <v>0</v>
      </c>
      <c r="G192" s="341">
        <v>302200</v>
      </c>
      <c r="H192" s="341">
        <v>4452</v>
      </c>
      <c r="I192" s="341">
        <v>32</v>
      </c>
      <c r="J192" s="341">
        <v>4</v>
      </c>
      <c r="K192" s="341">
        <v>9</v>
      </c>
      <c r="L192" s="341">
        <v>9</v>
      </c>
      <c r="M192" s="341">
        <v>3</v>
      </c>
      <c r="N192" s="341">
        <v>3</v>
      </c>
      <c r="O192" s="307">
        <v>11</v>
      </c>
      <c r="P192" s="303">
        <v>6</v>
      </c>
      <c r="Q192" s="303">
        <v>0</v>
      </c>
    </row>
    <row r="193" spans="2:17" x14ac:dyDescent="0.25">
      <c r="B193" s="348" t="s">
        <v>161</v>
      </c>
      <c r="C193" s="401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344" t="s">
        <v>85</v>
      </c>
      <c r="C194" s="436"/>
      <c r="D194" s="295">
        <v>3.4</v>
      </c>
      <c r="E194" s="295">
        <v>20</v>
      </c>
      <c r="F194" s="295">
        <v>99</v>
      </c>
      <c r="G194" s="295">
        <v>0</v>
      </c>
      <c r="H194" s="295">
        <v>327159.09999999998</v>
      </c>
      <c r="I194" s="295">
        <v>0</v>
      </c>
      <c r="J194" s="295">
        <v>68</v>
      </c>
      <c r="K194" s="295">
        <v>32</v>
      </c>
      <c r="L194" s="295">
        <v>36</v>
      </c>
      <c r="M194" s="295">
        <v>0</v>
      </c>
      <c r="N194" s="295">
        <v>0</v>
      </c>
      <c r="O194" s="307">
        <v>36</v>
      </c>
      <c r="P194" s="295">
        <v>0</v>
      </c>
      <c r="Q194" s="295">
        <v>0</v>
      </c>
    </row>
    <row r="195" spans="2:17" x14ac:dyDescent="0.25">
      <c r="B195" s="402"/>
      <c r="C195" s="403"/>
      <c r="D195" s="288">
        <f>SUM(D190:D194)</f>
        <v>355.87</v>
      </c>
      <c r="E195" s="288">
        <f t="shared" ref="E195:Q195" si="14">E190+E191+E192+E193+E194</f>
        <v>1683</v>
      </c>
      <c r="F195" s="288">
        <f t="shared" si="14"/>
        <v>171</v>
      </c>
      <c r="G195" s="288">
        <f t="shared" si="14"/>
        <v>6620711</v>
      </c>
      <c r="H195" s="288">
        <f t="shared" si="14"/>
        <v>799443.1</v>
      </c>
      <c r="I195" s="288">
        <f t="shared" si="14"/>
        <v>186</v>
      </c>
      <c r="J195" s="288">
        <f t="shared" si="14"/>
        <v>229</v>
      </c>
      <c r="K195" s="288">
        <f t="shared" si="14"/>
        <v>117</v>
      </c>
      <c r="L195" s="288">
        <f t="shared" si="14"/>
        <v>116</v>
      </c>
      <c r="M195" s="288">
        <f t="shared" si="14"/>
        <v>80</v>
      </c>
      <c r="N195" s="288">
        <f t="shared" si="14"/>
        <v>82</v>
      </c>
      <c r="O195" s="288">
        <f t="shared" si="14"/>
        <v>197</v>
      </c>
      <c r="P195" s="288">
        <f t="shared" si="14"/>
        <v>107</v>
      </c>
      <c r="Q195" s="288">
        <f t="shared" si="14"/>
        <v>14</v>
      </c>
    </row>
    <row r="198" spans="2:17" ht="18.75" x14ac:dyDescent="0.3">
      <c r="B198" s="451" t="s">
        <v>488</v>
      </c>
      <c r="C198" s="451"/>
      <c r="D198" s="451"/>
      <c r="E198" s="451"/>
      <c r="F198" s="451"/>
      <c r="G198" s="451"/>
      <c r="H198" s="451"/>
      <c r="I198" s="451"/>
      <c r="J198" s="451"/>
      <c r="K198" s="451"/>
      <c r="L198" s="451"/>
      <c r="M198" s="451"/>
      <c r="N198" s="347"/>
      <c r="O198" s="347"/>
      <c r="P198" s="347"/>
      <c r="Q198" s="347"/>
    </row>
    <row r="199" spans="2:17" x14ac:dyDescent="0.25"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</row>
    <row r="200" spans="2:17" x14ac:dyDescent="0.25">
      <c r="B200" s="406" t="s">
        <v>5</v>
      </c>
      <c r="C200" s="406" t="s">
        <v>12</v>
      </c>
      <c r="D200" s="406" t="s">
        <v>6</v>
      </c>
      <c r="E200" s="406" t="s">
        <v>17</v>
      </c>
      <c r="F200" s="406" t="s">
        <v>15</v>
      </c>
      <c r="G200" s="406" t="s">
        <v>100</v>
      </c>
      <c r="H200" s="406" t="s">
        <v>14</v>
      </c>
      <c r="I200" s="406" t="s">
        <v>13</v>
      </c>
      <c r="J200" s="406" t="s">
        <v>8</v>
      </c>
      <c r="K200" s="398" t="s">
        <v>113</v>
      </c>
      <c r="L200" s="409"/>
      <c r="M200" s="409"/>
      <c r="N200" s="409"/>
      <c r="O200" s="399"/>
      <c r="P200" s="394" t="s">
        <v>16</v>
      </c>
      <c r="Q200" s="395"/>
    </row>
    <row r="201" spans="2:17" ht="30" x14ac:dyDescent="0.25">
      <c r="B201" s="407"/>
      <c r="C201" s="407"/>
      <c r="D201" s="407"/>
      <c r="E201" s="407"/>
      <c r="F201" s="407"/>
      <c r="G201" s="407"/>
      <c r="H201" s="407"/>
      <c r="I201" s="407"/>
      <c r="J201" s="407"/>
      <c r="K201" s="398" t="s">
        <v>1</v>
      </c>
      <c r="L201" s="399"/>
      <c r="M201" s="398" t="s">
        <v>2</v>
      </c>
      <c r="N201" s="399"/>
      <c r="O201" s="283" t="s">
        <v>10</v>
      </c>
      <c r="P201" s="396"/>
      <c r="Q201" s="397"/>
    </row>
    <row r="202" spans="2:17" x14ac:dyDescent="0.25">
      <c r="B202" s="408"/>
      <c r="C202" s="408"/>
      <c r="D202" s="408"/>
      <c r="E202" s="408"/>
      <c r="F202" s="408"/>
      <c r="G202" s="408"/>
      <c r="H202" s="408"/>
      <c r="I202" s="408"/>
      <c r="J202" s="408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48" t="s">
        <v>0</v>
      </c>
      <c r="C203" s="400">
        <v>43055</v>
      </c>
      <c r="D203" s="348">
        <v>218</v>
      </c>
      <c r="E203" s="348">
        <v>1630</v>
      </c>
      <c r="F203" s="307">
        <v>54</v>
      </c>
      <c r="G203" s="308">
        <v>5245265</v>
      </c>
      <c r="H203" s="308">
        <v>353617</v>
      </c>
      <c r="I203" s="307">
        <v>101</v>
      </c>
      <c r="J203" s="307">
        <v>70</v>
      </c>
      <c r="K203" s="307">
        <v>47</v>
      </c>
      <c r="L203" s="307">
        <v>44</v>
      </c>
      <c r="M203" s="307">
        <v>80</v>
      </c>
      <c r="N203" s="307">
        <v>68</v>
      </c>
      <c r="O203" s="307">
        <v>112</v>
      </c>
      <c r="P203" s="328">
        <v>93</v>
      </c>
      <c r="Q203" s="328">
        <v>12</v>
      </c>
    </row>
    <row r="204" spans="2:17" x14ac:dyDescent="0.25">
      <c r="B204" s="344" t="s">
        <v>24</v>
      </c>
      <c r="C204" s="401"/>
      <c r="D204" s="299">
        <v>49.25</v>
      </c>
      <c r="E204" s="299">
        <v>221</v>
      </c>
      <c r="F204" s="310">
        <v>9</v>
      </c>
      <c r="G204" s="311">
        <v>1306660</v>
      </c>
      <c r="H204" s="311">
        <v>96870</v>
      </c>
      <c r="I204" s="310">
        <v>79</v>
      </c>
      <c r="J204" s="310">
        <v>95</v>
      </c>
      <c r="K204" s="310">
        <v>19</v>
      </c>
      <c r="L204" s="310">
        <v>18</v>
      </c>
      <c r="M204" s="310">
        <v>7</v>
      </c>
      <c r="N204" s="310">
        <v>7</v>
      </c>
      <c r="O204" s="307">
        <v>25</v>
      </c>
      <c r="P204" s="299">
        <v>11</v>
      </c>
      <c r="Q204" s="289">
        <v>0</v>
      </c>
    </row>
    <row r="205" spans="2:17" x14ac:dyDescent="0.25">
      <c r="B205" s="344" t="s">
        <v>25</v>
      </c>
      <c r="C205" s="401"/>
      <c r="D205" s="299">
        <v>17</v>
      </c>
      <c r="E205" s="299">
        <v>12</v>
      </c>
      <c r="F205" s="310">
        <v>0</v>
      </c>
      <c r="G205" s="341">
        <v>474130</v>
      </c>
      <c r="H205" s="341">
        <v>1040</v>
      </c>
      <c r="I205" s="341">
        <v>24</v>
      </c>
      <c r="J205" s="341">
        <v>4</v>
      </c>
      <c r="K205" s="341">
        <v>11</v>
      </c>
      <c r="L205" s="341">
        <v>11</v>
      </c>
      <c r="M205" s="341">
        <v>3</v>
      </c>
      <c r="N205" s="341">
        <v>3</v>
      </c>
      <c r="O205" s="307">
        <v>14</v>
      </c>
      <c r="P205" s="303">
        <v>6</v>
      </c>
      <c r="Q205" s="303">
        <v>0</v>
      </c>
    </row>
    <row r="206" spans="2:17" x14ac:dyDescent="0.25">
      <c r="B206" s="348" t="s">
        <v>161</v>
      </c>
      <c r="C206" s="401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344" t="s">
        <v>85</v>
      </c>
      <c r="C207" s="436"/>
      <c r="D207" s="295">
        <v>2.4</v>
      </c>
      <c r="E207" s="295">
        <v>75</v>
      </c>
      <c r="F207" s="295">
        <v>102</v>
      </c>
      <c r="G207" s="295">
        <v>0</v>
      </c>
      <c r="H207" s="295">
        <v>309309.5</v>
      </c>
      <c r="I207" s="295">
        <v>0</v>
      </c>
      <c r="J207" s="295">
        <v>55</v>
      </c>
      <c r="K207" s="295">
        <v>36</v>
      </c>
      <c r="L207" s="295">
        <v>33</v>
      </c>
      <c r="M207" s="295">
        <v>0</v>
      </c>
      <c r="N207" s="295">
        <v>0</v>
      </c>
      <c r="O207" s="307">
        <v>33</v>
      </c>
      <c r="P207" s="295">
        <v>0</v>
      </c>
      <c r="Q207" s="295">
        <v>0</v>
      </c>
    </row>
    <row r="208" spans="2:17" x14ac:dyDescent="0.25">
      <c r="B208" s="402"/>
      <c r="C208" s="403"/>
      <c r="D208" s="288">
        <f>SUM(D203:D207)</f>
        <v>286.64999999999998</v>
      </c>
      <c r="E208" s="288">
        <f t="shared" ref="E208:Q208" si="15">E203+E204+E205+E206+E207</f>
        <v>1938</v>
      </c>
      <c r="F208" s="288">
        <f t="shared" si="15"/>
        <v>165</v>
      </c>
      <c r="G208" s="288">
        <f t="shared" si="15"/>
        <v>7026055</v>
      </c>
      <c r="H208" s="288">
        <f t="shared" si="15"/>
        <v>760836.5</v>
      </c>
      <c r="I208" s="288">
        <f t="shared" si="15"/>
        <v>204</v>
      </c>
      <c r="J208" s="288">
        <f t="shared" si="15"/>
        <v>224</v>
      </c>
      <c r="K208" s="288">
        <f t="shared" si="15"/>
        <v>113</v>
      </c>
      <c r="L208" s="288">
        <f t="shared" si="15"/>
        <v>106</v>
      </c>
      <c r="M208" s="288">
        <f t="shared" si="15"/>
        <v>90</v>
      </c>
      <c r="N208" s="288">
        <f t="shared" si="15"/>
        <v>78</v>
      </c>
      <c r="O208" s="288">
        <f t="shared" si="15"/>
        <v>184</v>
      </c>
      <c r="P208" s="288">
        <f t="shared" si="15"/>
        <v>110</v>
      </c>
      <c r="Q208" s="288">
        <f t="shared" si="15"/>
        <v>12</v>
      </c>
    </row>
    <row r="211" spans="2:17" ht="18.75" x14ac:dyDescent="0.3">
      <c r="B211" s="451" t="s">
        <v>489</v>
      </c>
      <c r="C211" s="451"/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347"/>
      <c r="O211" s="347"/>
      <c r="P211" s="347"/>
      <c r="Q211" s="347"/>
    </row>
    <row r="212" spans="2:17" x14ac:dyDescent="0.25"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</row>
    <row r="213" spans="2:17" x14ac:dyDescent="0.25">
      <c r="B213" s="406" t="s">
        <v>5</v>
      </c>
      <c r="C213" s="406" t="s">
        <v>12</v>
      </c>
      <c r="D213" s="406" t="s">
        <v>6</v>
      </c>
      <c r="E213" s="406" t="s">
        <v>17</v>
      </c>
      <c r="F213" s="406" t="s">
        <v>15</v>
      </c>
      <c r="G213" s="406" t="s">
        <v>100</v>
      </c>
      <c r="H213" s="406" t="s">
        <v>14</v>
      </c>
      <c r="I213" s="406" t="s">
        <v>13</v>
      </c>
      <c r="J213" s="406" t="s">
        <v>8</v>
      </c>
      <c r="K213" s="398" t="s">
        <v>113</v>
      </c>
      <c r="L213" s="409"/>
      <c r="M213" s="409"/>
      <c r="N213" s="409"/>
      <c r="O213" s="399"/>
      <c r="P213" s="394" t="s">
        <v>16</v>
      </c>
      <c r="Q213" s="395"/>
    </row>
    <row r="214" spans="2:17" ht="30" x14ac:dyDescent="0.25">
      <c r="B214" s="407"/>
      <c r="C214" s="407"/>
      <c r="D214" s="407"/>
      <c r="E214" s="407"/>
      <c r="F214" s="407"/>
      <c r="G214" s="407"/>
      <c r="H214" s="407"/>
      <c r="I214" s="407"/>
      <c r="J214" s="407"/>
      <c r="K214" s="398" t="s">
        <v>1</v>
      </c>
      <c r="L214" s="399"/>
      <c r="M214" s="398" t="s">
        <v>2</v>
      </c>
      <c r="N214" s="399"/>
      <c r="O214" s="283" t="s">
        <v>10</v>
      </c>
      <c r="P214" s="396"/>
      <c r="Q214" s="397"/>
    </row>
    <row r="215" spans="2:17" x14ac:dyDescent="0.25">
      <c r="B215" s="408"/>
      <c r="C215" s="408"/>
      <c r="D215" s="408"/>
      <c r="E215" s="408"/>
      <c r="F215" s="408"/>
      <c r="G215" s="408"/>
      <c r="H215" s="408"/>
      <c r="I215" s="408"/>
      <c r="J215" s="408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48" t="s">
        <v>0</v>
      </c>
      <c r="C216" s="400">
        <v>43056</v>
      </c>
      <c r="D216" s="349">
        <v>52</v>
      </c>
      <c r="E216" s="349">
        <v>870</v>
      </c>
      <c r="F216" s="307">
        <v>72</v>
      </c>
      <c r="G216" s="308">
        <v>4128885</v>
      </c>
      <c r="H216" s="308">
        <v>251133</v>
      </c>
      <c r="I216" s="307">
        <v>121</v>
      </c>
      <c r="J216" s="307">
        <v>69</v>
      </c>
      <c r="K216" s="307">
        <v>46</v>
      </c>
      <c r="L216" s="307">
        <v>41</v>
      </c>
      <c r="M216" s="307">
        <v>68</v>
      </c>
      <c r="N216" s="307">
        <v>59</v>
      </c>
      <c r="O216" s="307">
        <v>100</v>
      </c>
      <c r="P216" s="328">
        <v>78</v>
      </c>
      <c r="Q216" s="328">
        <v>11</v>
      </c>
    </row>
    <row r="217" spans="2:17" x14ac:dyDescent="0.25">
      <c r="B217" s="344" t="s">
        <v>24</v>
      </c>
      <c r="C217" s="401"/>
      <c r="D217" s="299">
        <v>16.25</v>
      </c>
      <c r="E217" s="299">
        <v>325</v>
      </c>
      <c r="F217" s="310">
        <v>9</v>
      </c>
      <c r="G217" s="311">
        <v>738995</v>
      </c>
      <c r="H217" s="311">
        <v>100715</v>
      </c>
      <c r="I217" s="310">
        <v>71</v>
      </c>
      <c r="J217" s="310">
        <v>66</v>
      </c>
      <c r="K217" s="310">
        <v>19</v>
      </c>
      <c r="L217" s="310">
        <v>18</v>
      </c>
      <c r="M217" s="310">
        <v>7</v>
      </c>
      <c r="N217" s="310">
        <v>5</v>
      </c>
      <c r="O217" s="307">
        <v>24</v>
      </c>
      <c r="P217" s="299">
        <v>10</v>
      </c>
      <c r="Q217" s="289">
        <v>0</v>
      </c>
    </row>
    <row r="218" spans="2:17" x14ac:dyDescent="0.25">
      <c r="B218" s="344" t="s">
        <v>25</v>
      </c>
      <c r="C218" s="401"/>
      <c r="D218" s="299">
        <v>36</v>
      </c>
      <c r="E218" s="299">
        <f>12/0.4</f>
        <v>30</v>
      </c>
      <c r="F218" s="310">
        <v>0</v>
      </c>
      <c r="G218" s="341">
        <v>278844</v>
      </c>
      <c r="H218" s="341">
        <v>822</v>
      </c>
      <c r="I218" s="341">
        <v>19</v>
      </c>
      <c r="J218" s="341">
        <v>4</v>
      </c>
      <c r="K218" s="341">
        <v>11</v>
      </c>
      <c r="L218" s="341">
        <v>11</v>
      </c>
      <c r="M218" s="341">
        <v>3</v>
      </c>
      <c r="N218" s="341">
        <v>3</v>
      </c>
      <c r="O218" s="307">
        <v>14</v>
      </c>
      <c r="P218" s="303">
        <v>6</v>
      </c>
      <c r="Q218" s="303">
        <v>0</v>
      </c>
    </row>
    <row r="219" spans="2:17" x14ac:dyDescent="0.25">
      <c r="B219" s="348" t="s">
        <v>161</v>
      </c>
      <c r="C219" s="401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344" t="s">
        <v>85</v>
      </c>
      <c r="C220" s="436"/>
      <c r="D220" s="295">
        <v>2.4</v>
      </c>
      <c r="E220" s="295">
        <v>85</v>
      </c>
      <c r="F220" s="295">
        <v>138</v>
      </c>
      <c r="G220" s="295">
        <v>0</v>
      </c>
      <c r="H220" s="295">
        <v>282744</v>
      </c>
      <c r="I220" s="295">
        <v>0</v>
      </c>
      <c r="J220" s="295">
        <v>59</v>
      </c>
      <c r="K220" s="295">
        <v>33</v>
      </c>
      <c r="L220" s="295">
        <v>37</v>
      </c>
      <c r="M220" s="295">
        <v>0</v>
      </c>
      <c r="N220" s="295">
        <v>0</v>
      </c>
      <c r="O220" s="307">
        <v>37</v>
      </c>
      <c r="P220" s="295">
        <v>0</v>
      </c>
      <c r="Q220" s="295">
        <v>0</v>
      </c>
    </row>
    <row r="221" spans="2:17" x14ac:dyDescent="0.25">
      <c r="B221" s="402"/>
      <c r="C221" s="403"/>
      <c r="D221" s="288">
        <f>SUM(D216:D220)</f>
        <v>106.65</v>
      </c>
      <c r="E221" s="288">
        <f t="shared" ref="E221:Q221" si="16">E216+E217+E218+E219+E220</f>
        <v>1310</v>
      </c>
      <c r="F221" s="288">
        <f t="shared" si="16"/>
        <v>219</v>
      </c>
      <c r="G221" s="288">
        <f t="shared" si="16"/>
        <v>5146724</v>
      </c>
      <c r="H221" s="288">
        <f t="shared" si="16"/>
        <v>635414</v>
      </c>
      <c r="I221" s="288">
        <f t="shared" si="16"/>
        <v>211</v>
      </c>
      <c r="J221" s="288">
        <f t="shared" si="16"/>
        <v>198</v>
      </c>
      <c r="K221" s="288">
        <f t="shared" si="16"/>
        <v>109</v>
      </c>
      <c r="L221" s="288">
        <f t="shared" si="16"/>
        <v>107</v>
      </c>
      <c r="M221" s="288">
        <f t="shared" si="16"/>
        <v>78</v>
      </c>
      <c r="N221" s="288">
        <f t="shared" si="16"/>
        <v>67</v>
      </c>
      <c r="O221" s="288">
        <f t="shared" si="16"/>
        <v>175</v>
      </c>
      <c r="P221" s="288">
        <f t="shared" si="16"/>
        <v>94</v>
      </c>
      <c r="Q221" s="288">
        <f t="shared" si="16"/>
        <v>11</v>
      </c>
    </row>
    <row r="224" spans="2:17" ht="18.75" x14ac:dyDescent="0.3">
      <c r="B224" s="451" t="s">
        <v>490</v>
      </c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347"/>
      <c r="O224" s="347"/>
      <c r="P224" s="347"/>
      <c r="Q224" s="347"/>
    </row>
    <row r="225" spans="2:17" x14ac:dyDescent="0.25"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</row>
    <row r="226" spans="2:17" x14ac:dyDescent="0.25">
      <c r="B226" s="406" t="s">
        <v>5</v>
      </c>
      <c r="C226" s="406" t="s">
        <v>12</v>
      </c>
      <c r="D226" s="406" t="s">
        <v>6</v>
      </c>
      <c r="E226" s="406" t="s">
        <v>17</v>
      </c>
      <c r="F226" s="406" t="s">
        <v>15</v>
      </c>
      <c r="G226" s="406" t="s">
        <v>100</v>
      </c>
      <c r="H226" s="406" t="s">
        <v>14</v>
      </c>
      <c r="I226" s="406" t="s">
        <v>13</v>
      </c>
      <c r="J226" s="406" t="s">
        <v>8</v>
      </c>
      <c r="K226" s="398" t="s">
        <v>113</v>
      </c>
      <c r="L226" s="409"/>
      <c r="M226" s="409"/>
      <c r="N226" s="409"/>
      <c r="O226" s="399"/>
      <c r="P226" s="394" t="s">
        <v>16</v>
      </c>
      <c r="Q226" s="395"/>
    </row>
    <row r="227" spans="2:17" ht="30" x14ac:dyDescent="0.25">
      <c r="B227" s="407"/>
      <c r="C227" s="407"/>
      <c r="D227" s="407"/>
      <c r="E227" s="407"/>
      <c r="F227" s="407"/>
      <c r="G227" s="407"/>
      <c r="H227" s="407"/>
      <c r="I227" s="407"/>
      <c r="J227" s="407"/>
      <c r="K227" s="398" t="s">
        <v>1</v>
      </c>
      <c r="L227" s="399"/>
      <c r="M227" s="398" t="s">
        <v>2</v>
      </c>
      <c r="N227" s="399"/>
      <c r="O227" s="283" t="s">
        <v>10</v>
      </c>
      <c r="P227" s="396"/>
      <c r="Q227" s="397"/>
    </row>
    <row r="228" spans="2:17" x14ac:dyDescent="0.25">
      <c r="B228" s="408"/>
      <c r="C228" s="408"/>
      <c r="D228" s="408"/>
      <c r="E228" s="408"/>
      <c r="F228" s="408"/>
      <c r="G228" s="408"/>
      <c r="H228" s="408"/>
      <c r="I228" s="408"/>
      <c r="J228" s="408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48" t="s">
        <v>0</v>
      </c>
      <c r="C229" s="400">
        <v>43057</v>
      </c>
      <c r="D229" s="349">
        <v>9</v>
      </c>
      <c r="E229" s="349">
        <v>130</v>
      </c>
      <c r="F229" s="307">
        <v>98</v>
      </c>
      <c r="G229" s="308">
        <v>2235904</v>
      </c>
      <c r="H229" s="308">
        <v>182621</v>
      </c>
      <c r="I229" s="307">
        <v>70</v>
      </c>
      <c r="J229" s="307">
        <v>47</v>
      </c>
      <c r="K229" s="307">
        <v>33</v>
      </c>
      <c r="L229" s="307">
        <v>30</v>
      </c>
      <c r="M229" s="307">
        <v>57</v>
      </c>
      <c r="N229" s="307">
        <v>37</v>
      </c>
      <c r="O229" s="307">
        <v>67</v>
      </c>
      <c r="P229" s="328">
        <v>23</v>
      </c>
      <c r="Q229" s="328">
        <v>8</v>
      </c>
    </row>
    <row r="230" spans="2:17" x14ac:dyDescent="0.25">
      <c r="B230" s="344" t="s">
        <v>24</v>
      </c>
      <c r="C230" s="401"/>
      <c r="D230" s="299">
        <v>12</v>
      </c>
      <c r="E230" s="299">
        <v>234</v>
      </c>
      <c r="F230" s="310">
        <v>9</v>
      </c>
      <c r="G230" s="311">
        <v>877020</v>
      </c>
      <c r="H230" s="311">
        <v>20375</v>
      </c>
      <c r="I230" s="310">
        <v>88</v>
      </c>
      <c r="J230" s="310">
        <v>86</v>
      </c>
      <c r="K230" s="310">
        <v>13</v>
      </c>
      <c r="L230" s="310">
        <v>11</v>
      </c>
      <c r="M230" s="310">
        <v>6</v>
      </c>
      <c r="N230" s="310">
        <v>5</v>
      </c>
      <c r="O230" s="307">
        <v>16</v>
      </c>
      <c r="P230" s="299">
        <v>6</v>
      </c>
      <c r="Q230" s="289">
        <v>0</v>
      </c>
    </row>
    <row r="231" spans="2:17" x14ac:dyDescent="0.25">
      <c r="B231" s="344" t="s">
        <v>25</v>
      </c>
      <c r="C231" s="401"/>
      <c r="D231" s="299">
        <v>36</v>
      </c>
      <c r="E231" s="299">
        <f>12/0.4</f>
        <v>30</v>
      </c>
      <c r="F231" s="310">
        <v>0</v>
      </c>
      <c r="G231" s="341">
        <v>333851</v>
      </c>
      <c r="H231" s="341"/>
      <c r="I231" s="341"/>
      <c r="J231" s="341">
        <v>3</v>
      </c>
      <c r="K231" s="341">
        <v>10</v>
      </c>
      <c r="L231" s="341"/>
      <c r="M231" s="341">
        <v>3</v>
      </c>
      <c r="N231" s="341">
        <v>3</v>
      </c>
      <c r="O231" s="307">
        <v>13</v>
      </c>
      <c r="P231" s="303">
        <v>6</v>
      </c>
      <c r="Q231" s="303">
        <v>0</v>
      </c>
    </row>
    <row r="232" spans="2:17" x14ac:dyDescent="0.25">
      <c r="B232" s="348" t="s">
        <v>161</v>
      </c>
      <c r="C232" s="401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344" t="s">
        <v>85</v>
      </c>
      <c r="C233" s="436"/>
      <c r="D233" s="295">
        <v>0</v>
      </c>
      <c r="E233" s="295">
        <v>0</v>
      </c>
      <c r="F233" s="295">
        <v>0</v>
      </c>
      <c r="G233" s="295">
        <v>0</v>
      </c>
      <c r="H233" s="295">
        <v>0</v>
      </c>
      <c r="I233" s="295">
        <v>0</v>
      </c>
      <c r="J233" s="295">
        <v>0</v>
      </c>
      <c r="K233" s="295">
        <v>0</v>
      </c>
      <c r="L233" s="295">
        <v>0</v>
      </c>
      <c r="M233" s="295">
        <v>0</v>
      </c>
      <c r="N233" s="295">
        <v>0</v>
      </c>
      <c r="O233" s="295">
        <v>0</v>
      </c>
      <c r="P233" s="295">
        <v>0</v>
      </c>
      <c r="Q233" s="295">
        <v>0</v>
      </c>
    </row>
    <row r="234" spans="2:17" x14ac:dyDescent="0.25">
      <c r="B234" s="402"/>
      <c r="C234" s="403"/>
      <c r="D234" s="288">
        <f>SUM(D229:D233)</f>
        <v>57</v>
      </c>
      <c r="E234" s="288">
        <f t="shared" ref="E234:Q234" si="17">E229+E230+E231+E232+E233</f>
        <v>394</v>
      </c>
      <c r="F234" s="288">
        <f t="shared" si="17"/>
        <v>107</v>
      </c>
      <c r="G234" s="288">
        <f t="shared" si="17"/>
        <v>3446775</v>
      </c>
      <c r="H234" s="288">
        <f t="shared" si="17"/>
        <v>202996</v>
      </c>
      <c r="I234" s="288">
        <f t="shared" si="17"/>
        <v>158</v>
      </c>
      <c r="J234" s="288">
        <f t="shared" si="17"/>
        <v>136</v>
      </c>
      <c r="K234" s="288">
        <f t="shared" si="17"/>
        <v>56</v>
      </c>
      <c r="L234" s="288">
        <f t="shared" si="17"/>
        <v>41</v>
      </c>
      <c r="M234" s="288">
        <f t="shared" si="17"/>
        <v>66</v>
      </c>
      <c r="N234" s="288">
        <f t="shared" si="17"/>
        <v>45</v>
      </c>
      <c r="O234" s="288">
        <f t="shared" si="17"/>
        <v>96</v>
      </c>
      <c r="P234" s="288">
        <f t="shared" si="17"/>
        <v>35</v>
      </c>
      <c r="Q234" s="288">
        <f t="shared" si="17"/>
        <v>8</v>
      </c>
    </row>
    <row r="237" spans="2:17" ht="18.75" x14ac:dyDescent="0.3">
      <c r="B237" s="451" t="s">
        <v>491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347"/>
      <c r="O237" s="347"/>
      <c r="P237" s="347"/>
      <c r="Q237" s="347"/>
    </row>
    <row r="238" spans="2:17" x14ac:dyDescent="0.25"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</row>
    <row r="239" spans="2:17" x14ac:dyDescent="0.25">
      <c r="B239" s="406" t="s">
        <v>5</v>
      </c>
      <c r="C239" s="406" t="s">
        <v>12</v>
      </c>
      <c r="D239" s="406" t="s">
        <v>6</v>
      </c>
      <c r="E239" s="406" t="s">
        <v>17</v>
      </c>
      <c r="F239" s="406" t="s">
        <v>15</v>
      </c>
      <c r="G239" s="406" t="s">
        <v>100</v>
      </c>
      <c r="H239" s="406" t="s">
        <v>14</v>
      </c>
      <c r="I239" s="406" t="s">
        <v>13</v>
      </c>
      <c r="J239" s="406" t="s">
        <v>8</v>
      </c>
      <c r="K239" s="398" t="s">
        <v>113</v>
      </c>
      <c r="L239" s="409"/>
      <c r="M239" s="409"/>
      <c r="N239" s="409"/>
      <c r="O239" s="399"/>
      <c r="P239" s="394" t="s">
        <v>16</v>
      </c>
      <c r="Q239" s="395"/>
    </row>
    <row r="240" spans="2:17" ht="30" x14ac:dyDescent="0.25">
      <c r="B240" s="407"/>
      <c r="C240" s="407"/>
      <c r="D240" s="407"/>
      <c r="E240" s="407"/>
      <c r="F240" s="407"/>
      <c r="G240" s="407"/>
      <c r="H240" s="407"/>
      <c r="I240" s="407"/>
      <c r="J240" s="407"/>
      <c r="K240" s="398" t="s">
        <v>1</v>
      </c>
      <c r="L240" s="399"/>
      <c r="M240" s="398" t="s">
        <v>2</v>
      </c>
      <c r="N240" s="399"/>
      <c r="O240" s="283" t="s">
        <v>10</v>
      </c>
      <c r="P240" s="396"/>
      <c r="Q240" s="397"/>
    </row>
    <row r="241" spans="2:17" x14ac:dyDescent="0.25">
      <c r="B241" s="408"/>
      <c r="C241" s="408"/>
      <c r="D241" s="408"/>
      <c r="E241" s="408"/>
      <c r="F241" s="408"/>
      <c r="G241" s="408"/>
      <c r="H241" s="408"/>
      <c r="I241" s="408"/>
      <c r="J241" s="408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48" t="s">
        <v>0</v>
      </c>
      <c r="C242" s="400">
        <v>43058</v>
      </c>
      <c r="D242" s="349">
        <v>32</v>
      </c>
      <c r="E242" s="349">
        <v>220</v>
      </c>
      <c r="F242" s="307">
        <v>81</v>
      </c>
      <c r="G242" s="308">
        <v>3540430</v>
      </c>
      <c r="H242" s="308">
        <v>101408</v>
      </c>
      <c r="I242" s="307">
        <v>117</v>
      </c>
      <c r="J242" s="307">
        <v>90</v>
      </c>
      <c r="K242" s="307">
        <v>22</v>
      </c>
      <c r="L242" s="307">
        <v>22</v>
      </c>
      <c r="M242" s="307">
        <v>86</v>
      </c>
      <c r="N242" s="307">
        <v>55</v>
      </c>
      <c r="O242" s="307">
        <v>77</v>
      </c>
      <c r="P242" s="328">
        <v>22</v>
      </c>
      <c r="Q242" s="328">
        <v>14</v>
      </c>
    </row>
    <row r="243" spans="2:17" x14ac:dyDescent="0.25">
      <c r="B243" s="344" t="s">
        <v>24</v>
      </c>
      <c r="C243" s="401"/>
      <c r="D243" s="299">
        <v>19.5</v>
      </c>
      <c r="E243" s="299">
        <v>0</v>
      </c>
      <c r="F243" s="310">
        <v>9</v>
      </c>
      <c r="G243" s="311">
        <v>1284880</v>
      </c>
      <c r="H243" s="311">
        <v>42880</v>
      </c>
      <c r="I243" s="310">
        <v>60</v>
      </c>
      <c r="J243" s="310">
        <v>89</v>
      </c>
      <c r="K243" s="310">
        <v>4</v>
      </c>
      <c r="L243" s="310">
        <v>3</v>
      </c>
      <c r="M243" s="310">
        <v>6</v>
      </c>
      <c r="N243" s="310">
        <v>7</v>
      </c>
      <c r="O243" s="307">
        <v>10</v>
      </c>
      <c r="P243" s="299">
        <v>2</v>
      </c>
      <c r="Q243" s="289">
        <v>0</v>
      </c>
    </row>
    <row r="244" spans="2:17" x14ac:dyDescent="0.25">
      <c r="B244" s="344" t="s">
        <v>25</v>
      </c>
      <c r="C244" s="401"/>
      <c r="D244" s="299">
        <v>0</v>
      </c>
      <c r="E244" s="299">
        <v>0</v>
      </c>
      <c r="F244" s="310">
        <v>0</v>
      </c>
      <c r="G244" s="341">
        <v>392374</v>
      </c>
      <c r="H244" s="341">
        <v>0</v>
      </c>
      <c r="I244" s="341">
        <v>0</v>
      </c>
      <c r="J244" s="341">
        <v>33</v>
      </c>
      <c r="K244" s="341">
        <v>2</v>
      </c>
      <c r="L244" s="341">
        <v>2</v>
      </c>
      <c r="M244" s="341">
        <v>3</v>
      </c>
      <c r="N244" s="341">
        <v>3</v>
      </c>
      <c r="O244" s="307">
        <v>5</v>
      </c>
      <c r="P244" s="303">
        <v>6</v>
      </c>
      <c r="Q244" s="303">
        <v>0</v>
      </c>
    </row>
    <row r="245" spans="2:17" x14ac:dyDescent="0.25">
      <c r="B245" s="348" t="s">
        <v>161</v>
      </c>
      <c r="C245" s="401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344" t="s">
        <v>85</v>
      </c>
      <c r="C246" s="436"/>
      <c r="D246" s="295">
        <v>0</v>
      </c>
      <c r="E246" s="295">
        <v>0</v>
      </c>
      <c r="F246" s="295">
        <v>0</v>
      </c>
      <c r="G246" s="295">
        <v>0</v>
      </c>
      <c r="H246" s="295">
        <v>0</v>
      </c>
      <c r="I246" s="295">
        <v>0</v>
      </c>
      <c r="J246" s="295">
        <v>0</v>
      </c>
      <c r="K246" s="295">
        <v>0</v>
      </c>
      <c r="L246" s="295">
        <v>0</v>
      </c>
      <c r="M246" s="295">
        <v>0</v>
      </c>
      <c r="N246" s="295">
        <v>0</v>
      </c>
      <c r="O246" s="295">
        <v>0</v>
      </c>
      <c r="P246" s="295">
        <v>0</v>
      </c>
      <c r="Q246" s="295">
        <v>0</v>
      </c>
    </row>
    <row r="247" spans="2:17" x14ac:dyDescent="0.25">
      <c r="B247" s="402"/>
      <c r="C247" s="403"/>
      <c r="D247" s="288">
        <f>SUM(D242:D246)</f>
        <v>51.5</v>
      </c>
      <c r="E247" s="288">
        <f t="shared" ref="E247:Q247" si="18">E242+E243+E244+E245+E246</f>
        <v>220</v>
      </c>
      <c r="F247" s="288">
        <f t="shared" si="18"/>
        <v>90</v>
      </c>
      <c r="G247" s="288">
        <f t="shared" si="18"/>
        <v>5217684</v>
      </c>
      <c r="H247" s="288">
        <f t="shared" si="18"/>
        <v>144288</v>
      </c>
      <c r="I247" s="288">
        <f t="shared" si="18"/>
        <v>177</v>
      </c>
      <c r="J247" s="288">
        <f t="shared" si="18"/>
        <v>212</v>
      </c>
      <c r="K247" s="288">
        <f t="shared" si="18"/>
        <v>28</v>
      </c>
      <c r="L247" s="288">
        <f t="shared" si="18"/>
        <v>27</v>
      </c>
      <c r="M247" s="288">
        <f t="shared" si="18"/>
        <v>95</v>
      </c>
      <c r="N247" s="288">
        <f t="shared" si="18"/>
        <v>65</v>
      </c>
      <c r="O247" s="288">
        <f t="shared" si="18"/>
        <v>92</v>
      </c>
      <c r="P247" s="288">
        <f t="shared" si="18"/>
        <v>30</v>
      </c>
      <c r="Q247" s="288">
        <f t="shared" si="18"/>
        <v>14</v>
      </c>
    </row>
    <row r="250" spans="2:17" ht="18.75" x14ac:dyDescent="0.3">
      <c r="B250" s="451" t="s">
        <v>492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347"/>
      <c r="O250" s="347"/>
      <c r="P250" s="347"/>
      <c r="Q250" s="347"/>
    </row>
    <row r="251" spans="2:17" x14ac:dyDescent="0.25"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</row>
    <row r="252" spans="2:17" x14ac:dyDescent="0.25">
      <c r="B252" s="406" t="s">
        <v>5</v>
      </c>
      <c r="C252" s="406" t="s">
        <v>12</v>
      </c>
      <c r="D252" s="406" t="s">
        <v>6</v>
      </c>
      <c r="E252" s="406" t="s">
        <v>17</v>
      </c>
      <c r="F252" s="406" t="s">
        <v>15</v>
      </c>
      <c r="G252" s="406" t="s">
        <v>100</v>
      </c>
      <c r="H252" s="406" t="s">
        <v>14</v>
      </c>
      <c r="I252" s="406" t="s">
        <v>13</v>
      </c>
      <c r="J252" s="406" t="s">
        <v>8</v>
      </c>
      <c r="K252" s="398" t="s">
        <v>113</v>
      </c>
      <c r="L252" s="409"/>
      <c r="M252" s="409"/>
      <c r="N252" s="409"/>
      <c r="O252" s="399"/>
      <c r="P252" s="394" t="s">
        <v>16</v>
      </c>
      <c r="Q252" s="395"/>
    </row>
    <row r="253" spans="2:17" ht="30" x14ac:dyDescent="0.25">
      <c r="B253" s="407"/>
      <c r="C253" s="407"/>
      <c r="D253" s="407"/>
      <c r="E253" s="407"/>
      <c r="F253" s="407"/>
      <c r="G253" s="407"/>
      <c r="H253" s="407"/>
      <c r="I253" s="407"/>
      <c r="J253" s="407"/>
      <c r="K253" s="398" t="s">
        <v>1</v>
      </c>
      <c r="L253" s="399"/>
      <c r="M253" s="398" t="s">
        <v>2</v>
      </c>
      <c r="N253" s="399"/>
      <c r="O253" s="283" t="s">
        <v>10</v>
      </c>
      <c r="P253" s="396"/>
      <c r="Q253" s="397"/>
    </row>
    <row r="254" spans="2:17" x14ac:dyDescent="0.25">
      <c r="B254" s="408"/>
      <c r="C254" s="408"/>
      <c r="D254" s="408"/>
      <c r="E254" s="408"/>
      <c r="F254" s="408"/>
      <c r="G254" s="408"/>
      <c r="H254" s="408"/>
      <c r="I254" s="408"/>
      <c r="J254" s="408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49" t="s">
        <v>0</v>
      </c>
      <c r="C255" s="400">
        <v>43059</v>
      </c>
      <c r="D255" s="350">
        <v>294</v>
      </c>
      <c r="E255" s="350">
        <v>330</v>
      </c>
      <c r="F255" s="307">
        <v>84</v>
      </c>
      <c r="G255" s="308">
        <v>3750966</v>
      </c>
      <c r="H255" s="308">
        <v>284652</v>
      </c>
      <c r="I255" s="307">
        <v>125</v>
      </c>
      <c r="J255" s="307">
        <v>82</v>
      </c>
      <c r="K255" s="307">
        <v>48</v>
      </c>
      <c r="L255" s="307">
        <v>43</v>
      </c>
      <c r="M255" s="307">
        <v>70</v>
      </c>
      <c r="N255" s="307">
        <v>68</v>
      </c>
      <c r="O255" s="307">
        <v>111</v>
      </c>
      <c r="P255" s="328">
        <v>84</v>
      </c>
      <c r="Q255" s="328">
        <v>15</v>
      </c>
    </row>
    <row r="256" spans="2:17" x14ac:dyDescent="0.25">
      <c r="B256" s="344" t="s">
        <v>24</v>
      </c>
      <c r="C256" s="401"/>
      <c r="D256" s="299">
        <v>58.89</v>
      </c>
      <c r="E256" s="299">
        <v>221</v>
      </c>
      <c r="F256" s="310">
        <v>9</v>
      </c>
      <c r="G256" s="311">
        <v>1486670</v>
      </c>
      <c r="H256" s="311">
        <v>93560</v>
      </c>
      <c r="I256" s="310">
        <v>55</v>
      </c>
      <c r="J256" s="310">
        <v>89</v>
      </c>
      <c r="K256" s="310">
        <v>19</v>
      </c>
      <c r="L256" s="310">
        <v>15</v>
      </c>
      <c r="M256" s="310">
        <v>8</v>
      </c>
      <c r="N256" s="310">
        <v>7</v>
      </c>
      <c r="O256" s="307">
        <v>22</v>
      </c>
      <c r="P256" s="299">
        <v>9</v>
      </c>
      <c r="Q256" s="289">
        <v>0</v>
      </c>
    </row>
    <row r="257" spans="2:17" x14ac:dyDescent="0.25">
      <c r="B257" s="344" t="s">
        <v>25</v>
      </c>
      <c r="C257" s="401"/>
      <c r="D257" s="299">
        <v>36</v>
      </c>
      <c r="E257" s="299">
        <v>12</v>
      </c>
      <c r="F257" s="310">
        <v>0</v>
      </c>
      <c r="G257" s="341">
        <v>242996</v>
      </c>
      <c r="H257" s="341">
        <v>6560</v>
      </c>
      <c r="I257" s="341">
        <v>47</v>
      </c>
      <c r="J257" s="341">
        <v>3</v>
      </c>
      <c r="K257" s="341">
        <v>10</v>
      </c>
      <c r="L257" s="341">
        <v>10</v>
      </c>
      <c r="M257" s="341">
        <v>3</v>
      </c>
      <c r="N257" s="341">
        <v>3</v>
      </c>
      <c r="O257" s="307">
        <v>13</v>
      </c>
      <c r="P257" s="303">
        <v>6</v>
      </c>
      <c r="Q257" s="303">
        <v>0</v>
      </c>
    </row>
    <row r="258" spans="2:17" x14ac:dyDescent="0.25">
      <c r="B258" s="344" t="s">
        <v>85</v>
      </c>
      <c r="C258" s="436"/>
      <c r="D258" s="295">
        <v>4.0999999999999996</v>
      </c>
      <c r="E258" s="295">
        <v>0</v>
      </c>
      <c r="F258" s="295">
        <v>210</v>
      </c>
      <c r="G258" s="295">
        <v>0</v>
      </c>
      <c r="H258" s="295">
        <v>131182.29999999999</v>
      </c>
      <c r="I258" s="295">
        <v>0</v>
      </c>
      <c r="J258" s="295">
        <v>37</v>
      </c>
      <c r="K258" s="295">
        <v>37</v>
      </c>
      <c r="L258" s="295">
        <v>33</v>
      </c>
      <c r="M258" s="295">
        <v>0</v>
      </c>
      <c r="N258" s="295">
        <v>0</v>
      </c>
      <c r="O258" s="295">
        <v>33</v>
      </c>
      <c r="P258" s="295">
        <v>0</v>
      </c>
      <c r="Q258" s="295">
        <v>0</v>
      </c>
    </row>
    <row r="259" spans="2:17" x14ac:dyDescent="0.25">
      <c r="B259" s="402"/>
      <c r="C259" s="403"/>
      <c r="D259" s="288">
        <f t="shared" ref="D259:Q259" si="19">SUM(D255:D258)</f>
        <v>392.99</v>
      </c>
      <c r="E259" s="288">
        <f t="shared" si="19"/>
        <v>563</v>
      </c>
      <c r="F259" s="288">
        <f t="shared" si="19"/>
        <v>303</v>
      </c>
      <c r="G259" s="288">
        <f t="shared" si="19"/>
        <v>5480632</v>
      </c>
      <c r="H259" s="288">
        <f t="shared" si="19"/>
        <v>515954.3</v>
      </c>
      <c r="I259" s="288">
        <f t="shared" si="19"/>
        <v>227</v>
      </c>
      <c r="J259" s="288">
        <f t="shared" si="19"/>
        <v>211</v>
      </c>
      <c r="K259" s="288">
        <f t="shared" si="19"/>
        <v>114</v>
      </c>
      <c r="L259" s="288">
        <f t="shared" si="19"/>
        <v>101</v>
      </c>
      <c r="M259" s="288">
        <f t="shared" si="19"/>
        <v>81</v>
      </c>
      <c r="N259" s="288">
        <f t="shared" si="19"/>
        <v>78</v>
      </c>
      <c r="O259" s="288">
        <f t="shared" si="19"/>
        <v>179</v>
      </c>
      <c r="P259" s="288">
        <f t="shared" si="19"/>
        <v>99</v>
      </c>
      <c r="Q259" s="288">
        <f t="shared" si="19"/>
        <v>15</v>
      </c>
    </row>
    <row r="262" spans="2:17" ht="18.75" x14ac:dyDescent="0.3">
      <c r="B262" s="451" t="s">
        <v>492</v>
      </c>
      <c r="C262" s="451"/>
      <c r="D262" s="451"/>
      <c r="E262" s="451"/>
      <c r="F262" s="451"/>
      <c r="G262" s="451"/>
      <c r="H262" s="451"/>
      <c r="I262" s="451"/>
      <c r="J262" s="451"/>
      <c r="K262" s="451"/>
      <c r="L262" s="451"/>
      <c r="M262" s="451"/>
      <c r="N262" s="347"/>
      <c r="O262" s="347"/>
      <c r="P262" s="347"/>
      <c r="Q262" s="347"/>
    </row>
    <row r="263" spans="2:17" x14ac:dyDescent="0.25"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</row>
    <row r="264" spans="2:17" x14ac:dyDescent="0.25">
      <c r="B264" s="406" t="s">
        <v>5</v>
      </c>
      <c r="C264" s="406" t="s">
        <v>12</v>
      </c>
      <c r="D264" s="406" t="s">
        <v>6</v>
      </c>
      <c r="E264" s="406" t="s">
        <v>17</v>
      </c>
      <c r="F264" s="406" t="s">
        <v>15</v>
      </c>
      <c r="G264" s="406" t="s">
        <v>100</v>
      </c>
      <c r="H264" s="406" t="s">
        <v>14</v>
      </c>
      <c r="I264" s="406" t="s">
        <v>13</v>
      </c>
      <c r="J264" s="406" t="s">
        <v>8</v>
      </c>
      <c r="K264" s="398" t="s">
        <v>113</v>
      </c>
      <c r="L264" s="409"/>
      <c r="M264" s="409"/>
      <c r="N264" s="409"/>
      <c r="O264" s="399"/>
      <c r="P264" s="394" t="s">
        <v>16</v>
      </c>
      <c r="Q264" s="395"/>
    </row>
    <row r="265" spans="2:17" ht="30" x14ac:dyDescent="0.25">
      <c r="B265" s="407"/>
      <c r="C265" s="407"/>
      <c r="D265" s="407"/>
      <c r="E265" s="407"/>
      <c r="F265" s="407"/>
      <c r="G265" s="407"/>
      <c r="H265" s="407"/>
      <c r="I265" s="407"/>
      <c r="J265" s="407"/>
      <c r="K265" s="398" t="s">
        <v>1</v>
      </c>
      <c r="L265" s="399"/>
      <c r="M265" s="398" t="s">
        <v>2</v>
      </c>
      <c r="N265" s="399"/>
      <c r="O265" s="283" t="s">
        <v>10</v>
      </c>
      <c r="P265" s="396"/>
      <c r="Q265" s="397"/>
    </row>
    <row r="266" spans="2:17" x14ac:dyDescent="0.25">
      <c r="B266" s="408"/>
      <c r="C266" s="408"/>
      <c r="D266" s="408"/>
      <c r="E266" s="408"/>
      <c r="F266" s="408"/>
      <c r="G266" s="408"/>
      <c r="H266" s="408"/>
      <c r="I266" s="408"/>
      <c r="J266" s="408"/>
      <c r="K266" s="283" t="s">
        <v>4</v>
      </c>
      <c r="L266" s="283" t="s">
        <v>3</v>
      </c>
      <c r="M266" s="283" t="s">
        <v>4</v>
      </c>
      <c r="N266" s="283" t="s">
        <v>3</v>
      </c>
      <c r="O266" s="283" t="s">
        <v>3</v>
      </c>
      <c r="P266" s="284" t="s">
        <v>1</v>
      </c>
      <c r="Q266" s="284" t="s">
        <v>2</v>
      </c>
    </row>
    <row r="267" spans="2:17" x14ac:dyDescent="0.25">
      <c r="B267" s="350" t="s">
        <v>0</v>
      </c>
      <c r="C267" s="400">
        <v>43060</v>
      </c>
      <c r="D267" s="350">
        <v>260</v>
      </c>
      <c r="E267" s="350">
        <v>1120</v>
      </c>
      <c r="F267" s="307">
        <v>54</v>
      </c>
      <c r="G267" s="308">
        <v>5412596</v>
      </c>
      <c r="H267" s="308">
        <v>352416</v>
      </c>
      <c r="I267" s="307">
        <v>97</v>
      </c>
      <c r="J267" s="307">
        <v>100</v>
      </c>
      <c r="K267" s="307">
        <v>53</v>
      </c>
      <c r="L267" s="307">
        <v>62</v>
      </c>
      <c r="M267" s="307">
        <v>86</v>
      </c>
      <c r="N267" s="307">
        <v>73</v>
      </c>
      <c r="O267" s="307">
        <v>135</v>
      </c>
      <c r="P267" s="328">
        <v>96</v>
      </c>
      <c r="Q267" s="328">
        <v>14</v>
      </c>
    </row>
    <row r="268" spans="2:17" x14ac:dyDescent="0.25">
      <c r="B268" s="344" t="s">
        <v>24</v>
      </c>
      <c r="C268" s="401"/>
      <c r="D268" s="299">
        <v>62.26</v>
      </c>
      <c r="E268" s="299">
        <v>442</v>
      </c>
      <c r="F268" s="299">
        <v>9</v>
      </c>
      <c r="G268" s="299">
        <v>1440440</v>
      </c>
      <c r="H268" s="299">
        <v>132980</v>
      </c>
      <c r="I268" s="299">
        <v>66</v>
      </c>
      <c r="J268" s="299">
        <v>90</v>
      </c>
      <c r="K268" s="299">
        <v>21</v>
      </c>
      <c r="L268" s="299">
        <v>21</v>
      </c>
      <c r="M268" s="299">
        <v>8</v>
      </c>
      <c r="N268" s="299">
        <v>7</v>
      </c>
      <c r="O268" s="299">
        <v>28</v>
      </c>
      <c r="P268" s="299">
        <v>10</v>
      </c>
      <c r="Q268" s="299">
        <v>0</v>
      </c>
    </row>
    <row r="269" spans="2:17" x14ac:dyDescent="0.25">
      <c r="B269" s="344" t="s">
        <v>25</v>
      </c>
      <c r="C269" s="401"/>
      <c r="D269" s="299">
        <v>22</v>
      </c>
      <c r="E269" s="299">
        <v>30</v>
      </c>
      <c r="F269" s="299">
        <v>0</v>
      </c>
      <c r="G269" s="299">
        <v>372346</v>
      </c>
      <c r="H269" s="299">
        <v>6720</v>
      </c>
      <c r="I269" s="299">
        <v>36</v>
      </c>
      <c r="J269" s="299">
        <v>3</v>
      </c>
      <c r="K269" s="299">
        <v>10</v>
      </c>
      <c r="L269" s="299">
        <v>10</v>
      </c>
      <c r="M269" s="299">
        <v>3</v>
      </c>
      <c r="N269" s="299">
        <v>3</v>
      </c>
      <c r="O269" s="299">
        <v>13</v>
      </c>
      <c r="P269" s="299">
        <v>6</v>
      </c>
      <c r="Q269" s="299">
        <v>0</v>
      </c>
    </row>
    <row r="270" spans="2:17" x14ac:dyDescent="0.25">
      <c r="B270" s="344" t="s">
        <v>85</v>
      </c>
      <c r="C270" s="436"/>
      <c r="D270" s="295">
        <v>5.5</v>
      </c>
      <c r="E270" s="295">
        <v>15</v>
      </c>
      <c r="F270" s="295">
        <v>162</v>
      </c>
      <c r="G270" s="295">
        <v>0</v>
      </c>
      <c r="H270" s="295">
        <v>227641</v>
      </c>
      <c r="I270" s="295">
        <v>0</v>
      </c>
      <c r="J270" s="295">
        <v>64</v>
      </c>
      <c r="K270" s="295">
        <v>33</v>
      </c>
      <c r="L270" s="295">
        <v>36</v>
      </c>
      <c r="M270" s="295">
        <v>0</v>
      </c>
      <c r="N270" s="295">
        <v>0</v>
      </c>
      <c r="O270" s="295">
        <v>36</v>
      </c>
      <c r="P270" s="295">
        <v>0</v>
      </c>
      <c r="Q270" s="295">
        <v>0</v>
      </c>
    </row>
    <row r="271" spans="2:17" x14ac:dyDescent="0.25">
      <c r="B271" s="402"/>
      <c r="C271" s="403"/>
      <c r="D271" s="288">
        <f t="shared" ref="D271:Q271" si="20">SUM(D267:D270)</f>
        <v>349.76</v>
      </c>
      <c r="E271" s="288">
        <f t="shared" si="20"/>
        <v>1607</v>
      </c>
      <c r="F271" s="288">
        <f t="shared" si="20"/>
        <v>225</v>
      </c>
      <c r="G271" s="288">
        <f t="shared" si="20"/>
        <v>7225382</v>
      </c>
      <c r="H271" s="288">
        <f t="shared" si="20"/>
        <v>719757</v>
      </c>
      <c r="I271" s="288">
        <f t="shared" si="20"/>
        <v>199</v>
      </c>
      <c r="J271" s="288">
        <f t="shared" si="20"/>
        <v>257</v>
      </c>
      <c r="K271" s="288">
        <f t="shared" si="20"/>
        <v>117</v>
      </c>
      <c r="L271" s="288">
        <f t="shared" si="20"/>
        <v>129</v>
      </c>
      <c r="M271" s="288">
        <f t="shared" si="20"/>
        <v>97</v>
      </c>
      <c r="N271" s="288">
        <f t="shared" si="20"/>
        <v>83</v>
      </c>
      <c r="O271" s="288">
        <f t="shared" si="20"/>
        <v>212</v>
      </c>
      <c r="P271" s="288">
        <f t="shared" si="20"/>
        <v>112</v>
      </c>
      <c r="Q271" s="288">
        <f t="shared" si="20"/>
        <v>14</v>
      </c>
    </row>
    <row r="274" spans="2:17" ht="18.75" x14ac:dyDescent="0.3">
      <c r="B274" s="451" t="s">
        <v>493</v>
      </c>
      <c r="C274" s="451"/>
      <c r="D274" s="451"/>
      <c r="E274" s="451"/>
      <c r="F274" s="451"/>
      <c r="G274" s="451"/>
      <c r="H274" s="451"/>
      <c r="I274" s="451"/>
      <c r="J274" s="451"/>
      <c r="K274" s="451"/>
      <c r="L274" s="451"/>
      <c r="M274" s="451"/>
      <c r="N274" s="347"/>
      <c r="O274" s="347"/>
      <c r="P274" s="347"/>
      <c r="Q274" s="347"/>
    </row>
    <row r="275" spans="2:17" x14ac:dyDescent="0.25"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</row>
    <row r="276" spans="2:17" x14ac:dyDescent="0.25">
      <c r="B276" s="406" t="s">
        <v>5</v>
      </c>
      <c r="C276" s="406" t="s">
        <v>12</v>
      </c>
      <c r="D276" s="406" t="s">
        <v>6</v>
      </c>
      <c r="E276" s="406" t="s">
        <v>17</v>
      </c>
      <c r="F276" s="406" t="s">
        <v>15</v>
      </c>
      <c r="G276" s="406" t="s">
        <v>100</v>
      </c>
      <c r="H276" s="406" t="s">
        <v>14</v>
      </c>
      <c r="I276" s="406" t="s">
        <v>13</v>
      </c>
      <c r="J276" s="406" t="s">
        <v>8</v>
      </c>
      <c r="K276" s="398" t="s">
        <v>113</v>
      </c>
      <c r="L276" s="409"/>
      <c r="M276" s="409"/>
      <c r="N276" s="409"/>
      <c r="O276" s="399"/>
      <c r="P276" s="394" t="s">
        <v>16</v>
      </c>
      <c r="Q276" s="395"/>
    </row>
    <row r="277" spans="2:17" ht="30" x14ac:dyDescent="0.25">
      <c r="B277" s="407"/>
      <c r="C277" s="407"/>
      <c r="D277" s="407"/>
      <c r="E277" s="407"/>
      <c r="F277" s="407"/>
      <c r="G277" s="407"/>
      <c r="H277" s="407"/>
      <c r="I277" s="407"/>
      <c r="J277" s="407"/>
      <c r="K277" s="398" t="s">
        <v>1</v>
      </c>
      <c r="L277" s="399"/>
      <c r="M277" s="398" t="s">
        <v>2</v>
      </c>
      <c r="N277" s="399"/>
      <c r="O277" s="283" t="s">
        <v>10</v>
      </c>
      <c r="P277" s="396"/>
      <c r="Q277" s="397"/>
    </row>
    <row r="278" spans="2:17" x14ac:dyDescent="0.25">
      <c r="B278" s="408"/>
      <c r="C278" s="408"/>
      <c r="D278" s="408"/>
      <c r="E278" s="408"/>
      <c r="F278" s="408"/>
      <c r="G278" s="408"/>
      <c r="H278" s="408"/>
      <c r="I278" s="408"/>
      <c r="J278" s="408"/>
      <c r="K278" s="283" t="s">
        <v>4</v>
      </c>
      <c r="L278" s="283" t="s">
        <v>3</v>
      </c>
      <c r="M278" s="283" t="s">
        <v>4</v>
      </c>
      <c r="N278" s="283" t="s">
        <v>3</v>
      </c>
      <c r="O278" s="283" t="s">
        <v>3</v>
      </c>
      <c r="P278" s="284" t="s">
        <v>1</v>
      </c>
      <c r="Q278" s="284" t="s">
        <v>2</v>
      </c>
    </row>
    <row r="279" spans="2:17" x14ac:dyDescent="0.25">
      <c r="B279" s="350" t="s">
        <v>0</v>
      </c>
      <c r="C279" s="400">
        <v>43061</v>
      </c>
      <c r="D279" s="351">
        <v>347</v>
      </c>
      <c r="E279" s="351">
        <v>2450</v>
      </c>
      <c r="F279" s="307">
        <v>63</v>
      </c>
      <c r="G279" s="308">
        <v>5444351</v>
      </c>
      <c r="H279" s="308">
        <v>270496</v>
      </c>
      <c r="I279" s="307">
        <v>95</v>
      </c>
      <c r="J279" s="307">
        <v>77</v>
      </c>
      <c r="K279" s="307">
        <v>60</v>
      </c>
      <c r="L279" s="307">
        <v>63</v>
      </c>
      <c r="M279" s="307">
        <v>95</v>
      </c>
      <c r="N279" s="307">
        <v>93</v>
      </c>
      <c r="O279" s="307">
        <v>156</v>
      </c>
      <c r="P279" s="328">
        <v>103</v>
      </c>
      <c r="Q279" s="328">
        <v>15</v>
      </c>
    </row>
    <row r="280" spans="2:17" x14ac:dyDescent="0.25">
      <c r="B280" s="344" t="s">
        <v>24</v>
      </c>
      <c r="C280" s="401"/>
      <c r="D280" s="299">
        <v>78</v>
      </c>
      <c r="E280" s="299">
        <v>455</v>
      </c>
      <c r="F280" s="299">
        <v>9</v>
      </c>
      <c r="G280" s="299">
        <v>1217600</v>
      </c>
      <c r="H280" s="299">
        <v>119080</v>
      </c>
      <c r="I280" s="299">
        <v>70</v>
      </c>
      <c r="J280" s="299">
        <v>84</v>
      </c>
      <c r="K280" s="299">
        <v>20</v>
      </c>
      <c r="L280" s="299">
        <v>22</v>
      </c>
      <c r="M280" s="299">
        <v>8</v>
      </c>
      <c r="N280" s="299">
        <v>7</v>
      </c>
      <c r="O280" s="299">
        <v>29</v>
      </c>
      <c r="P280" s="299">
        <v>10</v>
      </c>
      <c r="Q280" s="299">
        <v>0</v>
      </c>
    </row>
    <row r="281" spans="2:17" x14ac:dyDescent="0.25">
      <c r="B281" s="344" t="s">
        <v>25</v>
      </c>
      <c r="C281" s="401"/>
      <c r="D281" s="299">
        <v>51</v>
      </c>
      <c r="E281" s="299">
        <v>18</v>
      </c>
      <c r="F281" s="299">
        <v>0</v>
      </c>
      <c r="G281" s="299">
        <v>597210</v>
      </c>
      <c r="H281" s="299">
        <v>0</v>
      </c>
      <c r="I281" s="299">
        <v>32</v>
      </c>
      <c r="J281" s="299">
        <v>3</v>
      </c>
      <c r="K281" s="299">
        <v>10</v>
      </c>
      <c r="L281" s="299">
        <v>10</v>
      </c>
      <c r="M281" s="299">
        <v>3</v>
      </c>
      <c r="N281" s="299">
        <v>3</v>
      </c>
      <c r="O281" s="299">
        <v>13</v>
      </c>
      <c r="P281" s="299">
        <v>6</v>
      </c>
      <c r="Q281" s="299">
        <v>0</v>
      </c>
    </row>
    <row r="282" spans="2:17" x14ac:dyDescent="0.25">
      <c r="B282" s="344" t="s">
        <v>85</v>
      </c>
      <c r="C282" s="436"/>
      <c r="D282" s="295">
        <v>11</v>
      </c>
      <c r="E282" s="295">
        <v>15</v>
      </c>
      <c r="F282" s="295">
        <v>135</v>
      </c>
      <c r="G282" s="295">
        <v>0</v>
      </c>
      <c r="H282" s="295">
        <v>316204.40000000002</v>
      </c>
      <c r="I282" s="295">
        <v>0</v>
      </c>
      <c r="J282" s="295">
        <v>72</v>
      </c>
      <c r="K282" s="295">
        <v>36</v>
      </c>
      <c r="L282" s="295">
        <v>28</v>
      </c>
      <c r="M282" s="295">
        <v>0</v>
      </c>
      <c r="N282" s="295">
        <v>0</v>
      </c>
      <c r="O282" s="295">
        <v>28</v>
      </c>
      <c r="P282" s="295">
        <v>119</v>
      </c>
      <c r="Q282" s="295">
        <v>0</v>
      </c>
    </row>
    <row r="283" spans="2:17" x14ac:dyDescent="0.25">
      <c r="B283" s="402"/>
      <c r="C283" s="403"/>
      <c r="D283" s="288">
        <f t="shared" ref="D283:Q283" si="21">SUM(D279:D282)</f>
        <v>487</v>
      </c>
      <c r="E283" s="288">
        <f t="shared" si="21"/>
        <v>2938</v>
      </c>
      <c r="F283" s="288">
        <f t="shared" si="21"/>
        <v>207</v>
      </c>
      <c r="G283" s="288">
        <f t="shared" si="21"/>
        <v>7259161</v>
      </c>
      <c r="H283" s="288">
        <f t="shared" si="21"/>
        <v>705780.4</v>
      </c>
      <c r="I283" s="288">
        <f t="shared" si="21"/>
        <v>197</v>
      </c>
      <c r="J283" s="288">
        <f t="shared" si="21"/>
        <v>236</v>
      </c>
      <c r="K283" s="288">
        <f t="shared" si="21"/>
        <v>126</v>
      </c>
      <c r="L283" s="288">
        <f t="shared" si="21"/>
        <v>123</v>
      </c>
      <c r="M283" s="288">
        <f t="shared" si="21"/>
        <v>106</v>
      </c>
      <c r="N283" s="288">
        <f t="shared" si="21"/>
        <v>103</v>
      </c>
      <c r="O283" s="288">
        <f t="shared" si="21"/>
        <v>226</v>
      </c>
      <c r="P283" s="288">
        <f t="shared" si="21"/>
        <v>238</v>
      </c>
      <c r="Q283" s="288">
        <f t="shared" si="21"/>
        <v>15</v>
      </c>
    </row>
    <row r="286" spans="2:17" ht="18.75" x14ac:dyDescent="0.3">
      <c r="B286" s="451" t="s">
        <v>494</v>
      </c>
      <c r="C286" s="451"/>
      <c r="D286" s="451"/>
      <c r="E286" s="451"/>
      <c r="F286" s="451"/>
      <c r="G286" s="451"/>
      <c r="H286" s="451"/>
      <c r="I286" s="451"/>
      <c r="J286" s="451"/>
      <c r="K286" s="451"/>
      <c r="L286" s="451"/>
      <c r="M286" s="451"/>
      <c r="N286" s="347"/>
      <c r="O286" s="347"/>
      <c r="P286" s="347"/>
      <c r="Q286" s="347"/>
    </row>
    <row r="287" spans="2:17" x14ac:dyDescent="0.25">
      <c r="B287" s="347"/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</row>
    <row r="288" spans="2:17" x14ac:dyDescent="0.25">
      <c r="B288" s="406" t="s">
        <v>5</v>
      </c>
      <c r="C288" s="406" t="s">
        <v>12</v>
      </c>
      <c r="D288" s="406" t="s">
        <v>6</v>
      </c>
      <c r="E288" s="406" t="s">
        <v>17</v>
      </c>
      <c r="F288" s="406" t="s">
        <v>15</v>
      </c>
      <c r="G288" s="406" t="s">
        <v>100</v>
      </c>
      <c r="H288" s="406" t="s">
        <v>14</v>
      </c>
      <c r="I288" s="406" t="s">
        <v>13</v>
      </c>
      <c r="J288" s="406" t="s">
        <v>8</v>
      </c>
      <c r="K288" s="398" t="s">
        <v>113</v>
      </c>
      <c r="L288" s="409"/>
      <c r="M288" s="409"/>
      <c r="N288" s="409"/>
      <c r="O288" s="399"/>
      <c r="P288" s="394" t="s">
        <v>16</v>
      </c>
      <c r="Q288" s="395"/>
    </row>
    <row r="289" spans="2:17" ht="30" x14ac:dyDescent="0.25">
      <c r="B289" s="407"/>
      <c r="C289" s="407"/>
      <c r="D289" s="407"/>
      <c r="E289" s="407"/>
      <c r="F289" s="407"/>
      <c r="G289" s="407"/>
      <c r="H289" s="407"/>
      <c r="I289" s="407"/>
      <c r="J289" s="407"/>
      <c r="K289" s="398" t="s">
        <v>1</v>
      </c>
      <c r="L289" s="399"/>
      <c r="M289" s="398" t="s">
        <v>2</v>
      </c>
      <c r="N289" s="399"/>
      <c r="O289" s="283" t="s">
        <v>10</v>
      </c>
      <c r="P289" s="396"/>
      <c r="Q289" s="397"/>
    </row>
    <row r="290" spans="2:17" x14ac:dyDescent="0.25">
      <c r="B290" s="408"/>
      <c r="C290" s="408"/>
      <c r="D290" s="408"/>
      <c r="E290" s="408"/>
      <c r="F290" s="408"/>
      <c r="G290" s="408"/>
      <c r="H290" s="408"/>
      <c r="I290" s="408"/>
      <c r="J290" s="408"/>
      <c r="K290" s="283" t="s">
        <v>4</v>
      </c>
      <c r="L290" s="283" t="s">
        <v>3</v>
      </c>
      <c r="M290" s="283" t="s">
        <v>4</v>
      </c>
      <c r="N290" s="283" t="s">
        <v>3</v>
      </c>
      <c r="O290" s="283" t="s">
        <v>3</v>
      </c>
      <c r="P290" s="284" t="s">
        <v>1</v>
      </c>
      <c r="Q290" s="284" t="s">
        <v>2</v>
      </c>
    </row>
    <row r="291" spans="2:17" x14ac:dyDescent="0.25">
      <c r="B291" s="351" t="s">
        <v>0</v>
      </c>
      <c r="C291" s="400">
        <v>43062</v>
      </c>
      <c r="D291" s="352">
        <v>422</v>
      </c>
      <c r="E291" s="352">
        <v>4440</v>
      </c>
      <c r="F291" s="308">
        <v>44</v>
      </c>
      <c r="G291" s="308">
        <v>4107346</v>
      </c>
      <c r="H291" s="308">
        <v>137035</v>
      </c>
      <c r="I291" s="308">
        <v>141</v>
      </c>
      <c r="J291" s="308">
        <v>105</v>
      </c>
      <c r="K291" s="308">
        <v>53</v>
      </c>
      <c r="L291" s="308">
        <v>58</v>
      </c>
      <c r="M291" s="308">
        <v>110</v>
      </c>
      <c r="N291" s="308">
        <v>95</v>
      </c>
      <c r="O291" s="308">
        <v>153</v>
      </c>
      <c r="P291" s="353">
        <v>109</v>
      </c>
      <c r="Q291" s="353">
        <v>15</v>
      </c>
    </row>
    <row r="292" spans="2:17" x14ac:dyDescent="0.25">
      <c r="B292" s="344" t="s">
        <v>24</v>
      </c>
      <c r="C292" s="401"/>
      <c r="D292" s="289">
        <v>81.75</v>
      </c>
      <c r="E292" s="289">
        <v>689</v>
      </c>
      <c r="F292" s="289">
        <v>3</v>
      </c>
      <c r="G292" s="289">
        <v>1851750</v>
      </c>
      <c r="H292" s="289">
        <v>115670</v>
      </c>
      <c r="I292" s="289">
        <v>55</v>
      </c>
      <c r="J292" s="289">
        <v>119</v>
      </c>
      <c r="K292" s="289">
        <v>23</v>
      </c>
      <c r="L292" s="289">
        <v>24</v>
      </c>
      <c r="M292" s="289">
        <v>8</v>
      </c>
      <c r="N292" s="289">
        <v>9</v>
      </c>
      <c r="O292" s="289">
        <v>33</v>
      </c>
      <c r="P292" s="289">
        <v>10</v>
      </c>
      <c r="Q292" s="289">
        <v>0</v>
      </c>
    </row>
    <row r="293" spans="2:17" x14ac:dyDescent="0.25">
      <c r="B293" s="344" t="s">
        <v>25</v>
      </c>
      <c r="C293" s="401"/>
      <c r="D293" s="289">
        <v>52</v>
      </c>
      <c r="E293" s="289">
        <v>31</v>
      </c>
      <c r="F293" s="289">
        <v>0</v>
      </c>
      <c r="G293" s="289">
        <v>665858</v>
      </c>
      <c r="H293" s="289">
        <v>670</v>
      </c>
      <c r="I293" s="289">
        <v>27</v>
      </c>
      <c r="J293" s="289">
        <v>3</v>
      </c>
      <c r="K293" s="289">
        <v>12</v>
      </c>
      <c r="L293" s="289">
        <v>12</v>
      </c>
      <c r="M293" s="289">
        <v>3</v>
      </c>
      <c r="N293" s="289">
        <v>3</v>
      </c>
      <c r="O293" s="289">
        <v>15</v>
      </c>
      <c r="P293" s="289">
        <v>6</v>
      </c>
      <c r="Q293" s="289">
        <v>0</v>
      </c>
    </row>
    <row r="294" spans="2:17" x14ac:dyDescent="0.25">
      <c r="B294" s="344" t="s">
        <v>85</v>
      </c>
      <c r="C294" s="436"/>
      <c r="D294" s="295">
        <v>9.6999999999999993</v>
      </c>
      <c r="E294" s="295">
        <v>104</v>
      </c>
      <c r="F294" s="295">
        <v>192</v>
      </c>
      <c r="G294" s="295">
        <v>0</v>
      </c>
      <c r="H294" s="295">
        <v>222481</v>
      </c>
      <c r="I294" s="295">
        <v>0</v>
      </c>
      <c r="J294" s="295">
        <v>71</v>
      </c>
      <c r="K294" s="295">
        <v>28</v>
      </c>
      <c r="L294" s="295">
        <v>31</v>
      </c>
      <c r="M294" s="295">
        <v>0</v>
      </c>
      <c r="N294" s="295">
        <v>0</v>
      </c>
      <c r="O294" s="295">
        <v>31</v>
      </c>
      <c r="P294" s="295">
        <v>119</v>
      </c>
      <c r="Q294" s="295">
        <v>0</v>
      </c>
    </row>
    <row r="295" spans="2:17" x14ac:dyDescent="0.25">
      <c r="B295" s="402"/>
      <c r="C295" s="403"/>
      <c r="D295" s="288">
        <f t="shared" ref="D295:Q295" si="22">SUM(D291:D294)</f>
        <v>565.45000000000005</v>
      </c>
      <c r="E295" s="288">
        <f t="shared" si="22"/>
        <v>5264</v>
      </c>
      <c r="F295" s="288">
        <f t="shared" si="22"/>
        <v>239</v>
      </c>
      <c r="G295" s="288">
        <f t="shared" si="22"/>
        <v>6624954</v>
      </c>
      <c r="H295" s="288">
        <f t="shared" si="22"/>
        <v>475856</v>
      </c>
      <c r="I295" s="288">
        <f t="shared" si="22"/>
        <v>223</v>
      </c>
      <c r="J295" s="288">
        <f t="shared" si="22"/>
        <v>298</v>
      </c>
      <c r="K295" s="288">
        <f t="shared" si="22"/>
        <v>116</v>
      </c>
      <c r="L295" s="288">
        <f t="shared" si="22"/>
        <v>125</v>
      </c>
      <c r="M295" s="288">
        <f t="shared" si="22"/>
        <v>121</v>
      </c>
      <c r="N295" s="288">
        <f t="shared" si="22"/>
        <v>107</v>
      </c>
      <c r="O295" s="288">
        <f t="shared" si="22"/>
        <v>232</v>
      </c>
      <c r="P295" s="288">
        <f t="shared" si="22"/>
        <v>244</v>
      </c>
      <c r="Q295" s="288">
        <f t="shared" si="22"/>
        <v>15</v>
      </c>
    </row>
    <row r="298" spans="2:17" ht="18.75" x14ac:dyDescent="0.3">
      <c r="B298" s="451" t="s">
        <v>495</v>
      </c>
      <c r="C298" s="451"/>
      <c r="D298" s="451"/>
      <c r="E298" s="451"/>
      <c r="F298" s="451"/>
      <c r="G298" s="451"/>
      <c r="H298" s="451"/>
      <c r="I298" s="451"/>
      <c r="J298" s="451"/>
      <c r="K298" s="451"/>
      <c r="L298" s="451"/>
      <c r="M298" s="451"/>
      <c r="N298" s="347"/>
      <c r="O298" s="347"/>
      <c r="P298" s="347"/>
      <c r="Q298" s="347"/>
    </row>
    <row r="299" spans="2:17" x14ac:dyDescent="0.25">
      <c r="B299" s="347"/>
      <c r="C299" s="347"/>
      <c r="D299" s="347"/>
      <c r="E299" s="347"/>
      <c r="F299" s="347"/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  <c r="Q299" s="347"/>
    </row>
    <row r="300" spans="2:17" x14ac:dyDescent="0.25">
      <c r="B300" s="406" t="s">
        <v>5</v>
      </c>
      <c r="C300" s="406" t="s">
        <v>12</v>
      </c>
      <c r="D300" s="406" t="s">
        <v>6</v>
      </c>
      <c r="E300" s="406" t="s">
        <v>17</v>
      </c>
      <c r="F300" s="406" t="s">
        <v>15</v>
      </c>
      <c r="G300" s="406" t="s">
        <v>100</v>
      </c>
      <c r="H300" s="406" t="s">
        <v>14</v>
      </c>
      <c r="I300" s="406" t="s">
        <v>13</v>
      </c>
      <c r="J300" s="406" t="s">
        <v>8</v>
      </c>
      <c r="K300" s="398" t="s">
        <v>113</v>
      </c>
      <c r="L300" s="409"/>
      <c r="M300" s="409"/>
      <c r="N300" s="409"/>
      <c r="O300" s="399"/>
      <c r="P300" s="394" t="s">
        <v>16</v>
      </c>
      <c r="Q300" s="395"/>
    </row>
    <row r="301" spans="2:17" ht="30" x14ac:dyDescent="0.25">
      <c r="B301" s="407"/>
      <c r="C301" s="407"/>
      <c r="D301" s="407"/>
      <c r="E301" s="407"/>
      <c r="F301" s="407"/>
      <c r="G301" s="407"/>
      <c r="H301" s="407"/>
      <c r="I301" s="407"/>
      <c r="J301" s="407"/>
      <c r="K301" s="398" t="s">
        <v>1</v>
      </c>
      <c r="L301" s="399"/>
      <c r="M301" s="398" t="s">
        <v>2</v>
      </c>
      <c r="N301" s="399"/>
      <c r="O301" s="283" t="s">
        <v>10</v>
      </c>
      <c r="P301" s="396"/>
      <c r="Q301" s="397"/>
    </row>
    <row r="302" spans="2:17" x14ac:dyDescent="0.25">
      <c r="B302" s="408"/>
      <c r="C302" s="408"/>
      <c r="D302" s="408"/>
      <c r="E302" s="408"/>
      <c r="F302" s="408"/>
      <c r="G302" s="408"/>
      <c r="H302" s="408"/>
      <c r="I302" s="408"/>
      <c r="J302" s="408"/>
      <c r="K302" s="283" t="s">
        <v>4</v>
      </c>
      <c r="L302" s="283" t="s">
        <v>3</v>
      </c>
      <c r="M302" s="283" t="s">
        <v>4</v>
      </c>
      <c r="N302" s="283" t="s">
        <v>3</v>
      </c>
      <c r="O302" s="283" t="s">
        <v>3</v>
      </c>
      <c r="P302" s="284" t="s">
        <v>1</v>
      </c>
      <c r="Q302" s="284" t="s">
        <v>2</v>
      </c>
    </row>
    <row r="303" spans="2:17" x14ac:dyDescent="0.25">
      <c r="B303" s="351" t="s">
        <v>0</v>
      </c>
      <c r="C303" s="400">
        <v>43063</v>
      </c>
      <c r="D303" s="352">
        <v>301</v>
      </c>
      <c r="E303" s="357">
        <v>4630</v>
      </c>
      <c r="F303" s="308">
        <v>48</v>
      </c>
      <c r="G303" s="308">
        <v>5138039</v>
      </c>
      <c r="H303" s="308">
        <v>160212</v>
      </c>
      <c r="I303" s="308">
        <v>99</v>
      </c>
      <c r="J303" s="308">
        <v>111</v>
      </c>
      <c r="K303" s="308">
        <v>54</v>
      </c>
      <c r="L303" s="308">
        <v>64</v>
      </c>
      <c r="M303" s="308">
        <v>135</v>
      </c>
      <c r="N303" s="308">
        <v>124</v>
      </c>
      <c r="O303" s="308">
        <v>188</v>
      </c>
      <c r="P303" s="353">
        <v>111</v>
      </c>
      <c r="Q303" s="353">
        <v>14</v>
      </c>
    </row>
    <row r="304" spans="2:17" ht="16.5" customHeight="1" x14ac:dyDescent="0.25">
      <c r="B304" s="344" t="s">
        <v>24</v>
      </c>
      <c r="C304" s="401"/>
      <c r="D304" s="289">
        <v>58.87</v>
      </c>
      <c r="E304" s="289">
        <v>559</v>
      </c>
      <c r="F304" s="289">
        <v>3</v>
      </c>
      <c r="G304" s="289">
        <v>1628580</v>
      </c>
      <c r="H304" s="289">
        <v>107830</v>
      </c>
      <c r="I304" s="289">
        <v>63</v>
      </c>
      <c r="J304" s="289">
        <v>87</v>
      </c>
      <c r="K304" s="289">
        <v>23</v>
      </c>
      <c r="L304" s="289">
        <v>23</v>
      </c>
      <c r="M304" s="289">
        <v>8</v>
      </c>
      <c r="N304" s="289">
        <v>7</v>
      </c>
      <c r="O304" s="289">
        <v>30</v>
      </c>
      <c r="P304" s="289">
        <v>6</v>
      </c>
      <c r="Q304" s="289">
        <v>2</v>
      </c>
    </row>
    <row r="305" spans="2:17" x14ac:dyDescent="0.25">
      <c r="B305" s="344" t="s">
        <v>25</v>
      </c>
      <c r="C305" s="401"/>
      <c r="D305" s="289">
        <v>121</v>
      </c>
      <c r="E305" s="289">
        <v>25.2</v>
      </c>
      <c r="F305" s="289">
        <v>0</v>
      </c>
      <c r="G305" s="289">
        <v>1507648</v>
      </c>
      <c r="H305" s="289">
        <v>5638</v>
      </c>
      <c r="I305" s="289">
        <v>32</v>
      </c>
      <c r="J305" s="289">
        <v>10</v>
      </c>
      <c r="K305" s="289">
        <v>10</v>
      </c>
      <c r="L305" s="289">
        <v>9</v>
      </c>
      <c r="M305" s="289">
        <v>11</v>
      </c>
      <c r="N305" s="289">
        <v>12</v>
      </c>
      <c r="O305" s="289">
        <v>21</v>
      </c>
      <c r="P305" s="289">
        <v>6</v>
      </c>
      <c r="Q305" s="289">
        <v>2</v>
      </c>
    </row>
    <row r="306" spans="2:17" x14ac:dyDescent="0.25">
      <c r="B306" s="344" t="s">
        <v>85</v>
      </c>
      <c r="C306" s="436"/>
      <c r="D306" s="295">
        <v>5.2</v>
      </c>
      <c r="E306" s="295">
        <v>80</v>
      </c>
      <c r="F306" s="295">
        <v>0</v>
      </c>
      <c r="G306" s="295">
        <v>0</v>
      </c>
      <c r="H306" s="295">
        <v>308018</v>
      </c>
      <c r="I306" s="295">
        <v>0</v>
      </c>
      <c r="J306" s="295">
        <v>80</v>
      </c>
      <c r="K306" s="295">
        <v>31</v>
      </c>
      <c r="L306" s="295">
        <v>26</v>
      </c>
      <c r="M306" s="295">
        <v>0</v>
      </c>
      <c r="N306" s="295">
        <v>0</v>
      </c>
      <c r="O306" s="295">
        <v>26</v>
      </c>
      <c r="P306" s="295">
        <v>131</v>
      </c>
      <c r="Q306" s="295">
        <v>0</v>
      </c>
    </row>
    <row r="307" spans="2:17" x14ac:dyDescent="0.25">
      <c r="B307" s="402"/>
      <c r="C307" s="403"/>
      <c r="D307" s="288">
        <f t="shared" ref="D307:Q307" si="23">SUM(D303:D306)</f>
        <v>486.07</v>
      </c>
      <c r="E307" s="288">
        <f t="shared" si="23"/>
        <v>5294.2</v>
      </c>
      <c r="F307" s="288">
        <f t="shared" si="23"/>
        <v>51</v>
      </c>
      <c r="G307" s="288">
        <f t="shared" si="23"/>
        <v>8274267</v>
      </c>
      <c r="H307" s="288">
        <f t="shared" si="23"/>
        <v>581698</v>
      </c>
      <c r="I307" s="288">
        <f t="shared" si="23"/>
        <v>194</v>
      </c>
      <c r="J307" s="288">
        <f t="shared" si="23"/>
        <v>288</v>
      </c>
      <c r="K307" s="288">
        <f t="shared" si="23"/>
        <v>118</v>
      </c>
      <c r="L307" s="288">
        <f t="shared" si="23"/>
        <v>122</v>
      </c>
      <c r="M307" s="288">
        <f t="shared" si="23"/>
        <v>154</v>
      </c>
      <c r="N307" s="288">
        <f t="shared" si="23"/>
        <v>143</v>
      </c>
      <c r="O307" s="288">
        <f t="shared" si="23"/>
        <v>265</v>
      </c>
      <c r="P307" s="288">
        <f t="shared" si="23"/>
        <v>254</v>
      </c>
      <c r="Q307" s="288">
        <f t="shared" si="23"/>
        <v>18</v>
      </c>
    </row>
    <row r="310" spans="2:17" ht="18.75" x14ac:dyDescent="0.3">
      <c r="B310" s="451" t="s">
        <v>496</v>
      </c>
      <c r="C310" s="451"/>
      <c r="D310" s="451"/>
      <c r="E310" s="451"/>
      <c r="F310" s="451"/>
      <c r="G310" s="451"/>
      <c r="H310" s="451"/>
      <c r="I310" s="451"/>
      <c r="J310" s="451"/>
      <c r="K310" s="451"/>
      <c r="L310" s="451"/>
      <c r="M310" s="451"/>
      <c r="N310" s="354"/>
      <c r="O310" s="354"/>
      <c r="P310" s="354"/>
      <c r="Q310" s="354"/>
    </row>
    <row r="311" spans="2:17" x14ac:dyDescent="0.25">
      <c r="B311" s="354"/>
      <c r="C311" s="354"/>
      <c r="D311" s="354"/>
      <c r="E311" s="354"/>
      <c r="F311" s="354"/>
      <c r="G311" s="354"/>
      <c r="H311" s="354"/>
      <c r="I311" s="354"/>
      <c r="J311" s="354"/>
      <c r="K311" s="354"/>
      <c r="L311" s="354"/>
      <c r="M311" s="354"/>
      <c r="N311" s="354"/>
      <c r="O311" s="354"/>
      <c r="P311" s="354"/>
      <c r="Q311" s="354"/>
    </row>
    <row r="312" spans="2:17" x14ac:dyDescent="0.25">
      <c r="B312" s="406" t="s">
        <v>5</v>
      </c>
      <c r="C312" s="406" t="s">
        <v>12</v>
      </c>
      <c r="D312" s="406" t="s">
        <v>6</v>
      </c>
      <c r="E312" s="406" t="s">
        <v>17</v>
      </c>
      <c r="F312" s="406" t="s">
        <v>15</v>
      </c>
      <c r="G312" s="406" t="s">
        <v>100</v>
      </c>
      <c r="H312" s="406" t="s">
        <v>14</v>
      </c>
      <c r="I312" s="406" t="s">
        <v>13</v>
      </c>
      <c r="J312" s="406" t="s">
        <v>8</v>
      </c>
      <c r="K312" s="398" t="s">
        <v>113</v>
      </c>
      <c r="L312" s="409"/>
      <c r="M312" s="409"/>
      <c r="N312" s="409"/>
      <c r="O312" s="399"/>
      <c r="P312" s="394" t="s">
        <v>16</v>
      </c>
      <c r="Q312" s="395"/>
    </row>
    <row r="313" spans="2:17" ht="30" x14ac:dyDescent="0.25">
      <c r="B313" s="407"/>
      <c r="C313" s="407"/>
      <c r="D313" s="407"/>
      <c r="E313" s="407"/>
      <c r="F313" s="407"/>
      <c r="G313" s="407"/>
      <c r="H313" s="407"/>
      <c r="I313" s="407"/>
      <c r="J313" s="407"/>
      <c r="K313" s="398" t="s">
        <v>1</v>
      </c>
      <c r="L313" s="399"/>
      <c r="M313" s="398" t="s">
        <v>2</v>
      </c>
      <c r="N313" s="399"/>
      <c r="O313" s="283" t="s">
        <v>10</v>
      </c>
      <c r="P313" s="396"/>
      <c r="Q313" s="397"/>
    </row>
    <row r="314" spans="2:17" x14ac:dyDescent="0.25">
      <c r="B314" s="408"/>
      <c r="C314" s="408"/>
      <c r="D314" s="408"/>
      <c r="E314" s="408"/>
      <c r="F314" s="408"/>
      <c r="G314" s="408"/>
      <c r="H314" s="408"/>
      <c r="I314" s="408"/>
      <c r="J314" s="408"/>
      <c r="K314" s="283" t="s">
        <v>4</v>
      </c>
      <c r="L314" s="283" t="s">
        <v>3</v>
      </c>
      <c r="M314" s="283" t="s">
        <v>4</v>
      </c>
      <c r="N314" s="283" t="s">
        <v>3</v>
      </c>
      <c r="O314" s="283" t="s">
        <v>3</v>
      </c>
      <c r="P314" s="284" t="s">
        <v>1</v>
      </c>
      <c r="Q314" s="284" t="s">
        <v>2</v>
      </c>
    </row>
    <row r="315" spans="2:17" x14ac:dyDescent="0.25">
      <c r="B315" s="356" t="s">
        <v>0</v>
      </c>
      <c r="C315" s="400">
        <v>43064</v>
      </c>
      <c r="D315" s="357">
        <v>147</v>
      </c>
      <c r="E315" s="357">
        <v>3790</v>
      </c>
      <c r="F315" s="308">
        <v>36</v>
      </c>
      <c r="G315" s="308">
        <v>3920985</v>
      </c>
      <c r="H315" s="308">
        <v>221415</v>
      </c>
      <c r="I315" s="308">
        <v>96</v>
      </c>
      <c r="J315" s="308">
        <v>101</v>
      </c>
      <c r="K315" s="308">
        <v>52</v>
      </c>
      <c r="L315" s="308">
        <v>52</v>
      </c>
      <c r="M315" s="308">
        <v>131</v>
      </c>
      <c r="N315" s="308">
        <v>128</v>
      </c>
      <c r="O315" s="308">
        <v>180</v>
      </c>
      <c r="P315" s="353">
        <v>65</v>
      </c>
      <c r="Q315" s="353">
        <v>14</v>
      </c>
    </row>
    <row r="316" spans="2:17" x14ac:dyDescent="0.25">
      <c r="B316" s="355" t="s">
        <v>24</v>
      </c>
      <c r="C316" s="401"/>
      <c r="D316" s="289">
        <v>62.45</v>
      </c>
      <c r="E316" s="289">
        <v>1261</v>
      </c>
      <c r="F316" s="289">
        <v>0</v>
      </c>
      <c r="G316" s="289">
        <v>1764340</v>
      </c>
      <c r="H316" s="289">
        <v>173500</v>
      </c>
      <c r="I316" s="289">
        <v>13</v>
      </c>
      <c r="J316" s="289">
        <v>124</v>
      </c>
      <c r="K316" s="289">
        <v>21</v>
      </c>
      <c r="L316" s="289">
        <v>21</v>
      </c>
      <c r="M316" s="289">
        <v>7</v>
      </c>
      <c r="N316" s="289">
        <v>19</v>
      </c>
      <c r="O316" s="289">
        <v>40</v>
      </c>
      <c r="P316" s="289">
        <v>9</v>
      </c>
      <c r="Q316" s="289">
        <v>2</v>
      </c>
    </row>
    <row r="317" spans="2:17" x14ac:dyDescent="0.25">
      <c r="B317" s="355" t="s">
        <v>25</v>
      </c>
      <c r="C317" s="401"/>
      <c r="D317" s="289">
        <v>58</v>
      </c>
      <c r="E317" s="289">
        <v>100</v>
      </c>
      <c r="F317" s="289">
        <v>0</v>
      </c>
      <c r="G317" s="289">
        <v>822620</v>
      </c>
      <c r="H317" s="289">
        <v>11748</v>
      </c>
      <c r="I317" s="289">
        <v>42</v>
      </c>
      <c r="J317" s="289">
        <v>10</v>
      </c>
      <c r="K317" s="289">
        <v>11</v>
      </c>
      <c r="L317" s="289">
        <v>8</v>
      </c>
      <c r="M317" s="289">
        <v>11</v>
      </c>
      <c r="N317" s="289">
        <v>12</v>
      </c>
      <c r="O317" s="289">
        <v>20</v>
      </c>
      <c r="P317" s="289">
        <v>6</v>
      </c>
      <c r="Q317" s="289">
        <v>2</v>
      </c>
    </row>
    <row r="318" spans="2:17" x14ac:dyDescent="0.25">
      <c r="B318" s="355" t="s">
        <v>85</v>
      </c>
      <c r="C318" s="436"/>
      <c r="D318" s="295">
        <v>0</v>
      </c>
      <c r="E318" s="295">
        <v>0</v>
      </c>
      <c r="F318" s="295">
        <v>0</v>
      </c>
      <c r="G318" s="295">
        <v>0</v>
      </c>
      <c r="H318" s="295">
        <v>0</v>
      </c>
      <c r="I318" s="295">
        <v>0</v>
      </c>
      <c r="J318" s="295">
        <v>0</v>
      </c>
      <c r="K318" s="295">
        <v>0</v>
      </c>
      <c r="L318" s="295">
        <v>0</v>
      </c>
      <c r="M318" s="295">
        <v>0</v>
      </c>
      <c r="N318" s="295">
        <v>0</v>
      </c>
      <c r="O318" s="295">
        <v>0</v>
      </c>
      <c r="P318" s="295">
        <v>0</v>
      </c>
      <c r="Q318" s="295">
        <v>0</v>
      </c>
    </row>
    <row r="319" spans="2:17" x14ac:dyDescent="0.25">
      <c r="B319" s="402"/>
      <c r="C319" s="403"/>
      <c r="D319" s="288">
        <f t="shared" ref="D319:Q319" si="24">SUM(D315:D318)</f>
        <v>267.45</v>
      </c>
      <c r="E319" s="288">
        <f t="shared" si="24"/>
        <v>5151</v>
      </c>
      <c r="F319" s="288">
        <f t="shared" si="24"/>
        <v>36</v>
      </c>
      <c r="G319" s="288">
        <f t="shared" si="24"/>
        <v>6507945</v>
      </c>
      <c r="H319" s="288">
        <f t="shared" si="24"/>
        <v>406663</v>
      </c>
      <c r="I319" s="288">
        <f t="shared" si="24"/>
        <v>151</v>
      </c>
      <c r="J319" s="288">
        <f t="shared" si="24"/>
        <v>235</v>
      </c>
      <c r="K319" s="288">
        <f t="shared" si="24"/>
        <v>84</v>
      </c>
      <c r="L319" s="288">
        <f t="shared" si="24"/>
        <v>81</v>
      </c>
      <c r="M319" s="288">
        <f t="shared" si="24"/>
        <v>149</v>
      </c>
      <c r="N319" s="288">
        <f t="shared" si="24"/>
        <v>159</v>
      </c>
      <c r="O319" s="288">
        <f t="shared" si="24"/>
        <v>240</v>
      </c>
      <c r="P319" s="288">
        <f t="shared" si="24"/>
        <v>80</v>
      </c>
      <c r="Q319" s="288">
        <f t="shared" si="24"/>
        <v>18</v>
      </c>
    </row>
    <row r="322" spans="2:17" ht="18.75" x14ac:dyDescent="0.3">
      <c r="B322" s="451" t="s">
        <v>497</v>
      </c>
      <c r="C322" s="451"/>
      <c r="D322" s="451"/>
      <c r="E322" s="451"/>
      <c r="F322" s="451"/>
      <c r="G322" s="451"/>
      <c r="H322" s="451"/>
      <c r="I322" s="451"/>
      <c r="J322" s="451"/>
      <c r="K322" s="451"/>
      <c r="L322" s="451"/>
      <c r="M322" s="451"/>
      <c r="N322" s="354"/>
      <c r="O322" s="354"/>
      <c r="P322" s="354"/>
      <c r="Q322" s="354"/>
    </row>
    <row r="323" spans="2:17" x14ac:dyDescent="0.25">
      <c r="B323" s="354"/>
      <c r="C323" s="354"/>
      <c r="D323" s="354"/>
      <c r="E323" s="354"/>
      <c r="F323" s="354"/>
      <c r="G323" s="354"/>
      <c r="H323" s="354"/>
      <c r="I323" s="354"/>
      <c r="J323" s="354"/>
      <c r="K323" s="354"/>
      <c r="L323" s="354"/>
      <c r="M323" s="354"/>
      <c r="N323" s="354"/>
      <c r="O323" s="354"/>
      <c r="P323" s="354"/>
      <c r="Q323" s="354"/>
    </row>
    <row r="324" spans="2:17" x14ac:dyDescent="0.25">
      <c r="B324" s="406" t="s">
        <v>5</v>
      </c>
      <c r="C324" s="406" t="s">
        <v>12</v>
      </c>
      <c r="D324" s="406" t="s">
        <v>6</v>
      </c>
      <c r="E324" s="406" t="s">
        <v>17</v>
      </c>
      <c r="F324" s="406" t="s">
        <v>15</v>
      </c>
      <c r="G324" s="406" t="s">
        <v>100</v>
      </c>
      <c r="H324" s="406" t="s">
        <v>14</v>
      </c>
      <c r="I324" s="406" t="s">
        <v>13</v>
      </c>
      <c r="J324" s="406" t="s">
        <v>8</v>
      </c>
      <c r="K324" s="398" t="s">
        <v>113</v>
      </c>
      <c r="L324" s="409"/>
      <c r="M324" s="409"/>
      <c r="N324" s="409"/>
      <c r="O324" s="399"/>
      <c r="P324" s="394" t="s">
        <v>16</v>
      </c>
      <c r="Q324" s="395"/>
    </row>
    <row r="325" spans="2:17" ht="30" x14ac:dyDescent="0.25">
      <c r="B325" s="407"/>
      <c r="C325" s="407"/>
      <c r="D325" s="407"/>
      <c r="E325" s="407"/>
      <c r="F325" s="407"/>
      <c r="G325" s="407"/>
      <c r="H325" s="407"/>
      <c r="I325" s="407"/>
      <c r="J325" s="407"/>
      <c r="K325" s="398" t="s">
        <v>1</v>
      </c>
      <c r="L325" s="399"/>
      <c r="M325" s="398" t="s">
        <v>2</v>
      </c>
      <c r="N325" s="399"/>
      <c r="O325" s="283" t="s">
        <v>10</v>
      </c>
      <c r="P325" s="396"/>
      <c r="Q325" s="397"/>
    </row>
    <row r="326" spans="2:17" x14ac:dyDescent="0.25">
      <c r="B326" s="408"/>
      <c r="C326" s="408"/>
      <c r="D326" s="408"/>
      <c r="E326" s="408"/>
      <c r="F326" s="408"/>
      <c r="G326" s="408"/>
      <c r="H326" s="408"/>
      <c r="I326" s="408"/>
      <c r="J326" s="408"/>
      <c r="K326" s="283" t="s">
        <v>4</v>
      </c>
      <c r="L326" s="283" t="s">
        <v>3</v>
      </c>
      <c r="M326" s="283" t="s">
        <v>4</v>
      </c>
      <c r="N326" s="283" t="s">
        <v>3</v>
      </c>
      <c r="O326" s="283" t="s">
        <v>3</v>
      </c>
      <c r="P326" s="284" t="s">
        <v>1</v>
      </c>
      <c r="Q326" s="284" t="s">
        <v>2</v>
      </c>
    </row>
    <row r="327" spans="2:17" x14ac:dyDescent="0.25">
      <c r="B327" s="356" t="s">
        <v>0</v>
      </c>
      <c r="C327" s="400">
        <v>43065</v>
      </c>
      <c r="D327" s="357">
        <v>497</v>
      </c>
      <c r="E327" s="357">
        <v>4130</v>
      </c>
      <c r="F327" s="308">
        <v>35</v>
      </c>
      <c r="G327" s="308">
        <v>2376249.5</v>
      </c>
      <c r="H327" s="308">
        <v>115661</v>
      </c>
      <c r="I327" s="308">
        <v>78</v>
      </c>
      <c r="J327" s="308">
        <v>103</v>
      </c>
      <c r="K327" s="308">
        <v>43</v>
      </c>
      <c r="L327" s="308">
        <v>58</v>
      </c>
      <c r="M327" s="308">
        <v>129</v>
      </c>
      <c r="N327" s="308">
        <v>131</v>
      </c>
      <c r="O327" s="308">
        <v>189</v>
      </c>
      <c r="P327" s="353">
        <v>61</v>
      </c>
      <c r="Q327" s="353">
        <v>17</v>
      </c>
    </row>
    <row r="328" spans="2:17" x14ac:dyDescent="0.25">
      <c r="B328" s="355" t="s">
        <v>24</v>
      </c>
      <c r="C328" s="401"/>
      <c r="D328" s="289">
        <v>56.44</v>
      </c>
      <c r="E328" s="289">
        <v>884</v>
      </c>
      <c r="F328" s="289">
        <v>3</v>
      </c>
      <c r="G328" s="289">
        <v>988450</v>
      </c>
      <c r="H328" s="289">
        <v>31600</v>
      </c>
      <c r="I328" s="289">
        <v>40</v>
      </c>
      <c r="J328" s="289">
        <v>109</v>
      </c>
      <c r="K328" s="289">
        <v>10</v>
      </c>
      <c r="L328" s="289">
        <v>9</v>
      </c>
      <c r="M328" s="289">
        <v>7</v>
      </c>
      <c r="N328" s="289">
        <v>16</v>
      </c>
      <c r="O328" s="289">
        <v>25</v>
      </c>
      <c r="P328" s="289">
        <v>2</v>
      </c>
      <c r="Q328" s="289">
        <v>2</v>
      </c>
    </row>
    <row r="329" spans="2:17" x14ac:dyDescent="0.25">
      <c r="B329" s="355" t="s">
        <v>25</v>
      </c>
      <c r="C329" s="401"/>
      <c r="D329" s="289">
        <v>95</v>
      </c>
      <c r="E329" s="289">
        <v>98</v>
      </c>
      <c r="F329" s="289">
        <v>0</v>
      </c>
      <c r="G329" s="289">
        <v>538114</v>
      </c>
      <c r="H329" s="289">
        <v>6943</v>
      </c>
      <c r="I329" s="289">
        <v>36</v>
      </c>
      <c r="J329" s="289">
        <v>11</v>
      </c>
      <c r="K329" s="289">
        <v>8</v>
      </c>
      <c r="L329" s="289">
        <v>13</v>
      </c>
      <c r="M329" s="289">
        <v>11</v>
      </c>
      <c r="N329" s="289">
        <v>12</v>
      </c>
      <c r="O329" s="289">
        <v>25</v>
      </c>
      <c r="P329" s="289">
        <v>6</v>
      </c>
      <c r="Q329" s="289">
        <v>2</v>
      </c>
    </row>
    <row r="330" spans="2:17" x14ac:dyDescent="0.25">
      <c r="B330" s="355" t="s">
        <v>85</v>
      </c>
      <c r="C330" s="436"/>
      <c r="D330" s="295">
        <v>0</v>
      </c>
      <c r="E330" s="295">
        <v>0</v>
      </c>
      <c r="F330" s="295">
        <v>0</v>
      </c>
      <c r="G330" s="295">
        <v>0</v>
      </c>
      <c r="H330" s="295">
        <v>0</v>
      </c>
      <c r="I330" s="295">
        <v>0</v>
      </c>
      <c r="J330" s="295">
        <v>0</v>
      </c>
      <c r="K330" s="295">
        <v>0</v>
      </c>
      <c r="L330" s="295">
        <v>0</v>
      </c>
      <c r="M330" s="295">
        <v>0</v>
      </c>
      <c r="N330" s="295">
        <v>0</v>
      </c>
      <c r="O330" s="295">
        <v>0</v>
      </c>
      <c r="P330" s="295">
        <v>0</v>
      </c>
      <c r="Q330" s="295">
        <v>0</v>
      </c>
    </row>
    <row r="331" spans="2:17" x14ac:dyDescent="0.25">
      <c r="B331" s="402"/>
      <c r="C331" s="403"/>
      <c r="D331" s="288">
        <f t="shared" ref="D331:Q331" si="25">SUM(D327:D330)</f>
        <v>648.44000000000005</v>
      </c>
      <c r="E331" s="288">
        <f t="shared" si="25"/>
        <v>5112</v>
      </c>
      <c r="F331" s="288">
        <f t="shared" si="25"/>
        <v>38</v>
      </c>
      <c r="G331" s="288">
        <f t="shared" si="25"/>
        <v>3902813.5</v>
      </c>
      <c r="H331" s="288">
        <f t="shared" si="25"/>
        <v>154204</v>
      </c>
      <c r="I331" s="288">
        <f t="shared" si="25"/>
        <v>154</v>
      </c>
      <c r="J331" s="288">
        <f t="shared" si="25"/>
        <v>223</v>
      </c>
      <c r="K331" s="288">
        <f t="shared" si="25"/>
        <v>61</v>
      </c>
      <c r="L331" s="288">
        <f t="shared" si="25"/>
        <v>80</v>
      </c>
      <c r="M331" s="288">
        <f t="shared" si="25"/>
        <v>147</v>
      </c>
      <c r="N331" s="288">
        <f t="shared" si="25"/>
        <v>159</v>
      </c>
      <c r="O331" s="288">
        <f t="shared" si="25"/>
        <v>239</v>
      </c>
      <c r="P331" s="288">
        <f t="shared" si="25"/>
        <v>69</v>
      </c>
      <c r="Q331" s="288">
        <f t="shared" si="25"/>
        <v>21</v>
      </c>
    </row>
    <row r="334" spans="2:17" ht="18.75" x14ac:dyDescent="0.3">
      <c r="B334" s="451" t="s">
        <v>498</v>
      </c>
      <c r="C334" s="451"/>
      <c r="D334" s="451"/>
      <c r="E334" s="451"/>
      <c r="F334" s="451"/>
      <c r="G334" s="451"/>
      <c r="H334" s="451"/>
      <c r="I334" s="451"/>
      <c r="J334" s="451"/>
      <c r="K334" s="451"/>
      <c r="L334" s="451"/>
      <c r="M334" s="451"/>
      <c r="N334" s="354"/>
      <c r="O334" s="354"/>
      <c r="P334" s="354"/>
      <c r="Q334" s="354"/>
    </row>
    <row r="335" spans="2:17" x14ac:dyDescent="0.25">
      <c r="B335" s="354"/>
      <c r="C335" s="354"/>
      <c r="D335" s="354"/>
      <c r="E335" s="354"/>
      <c r="F335" s="354"/>
      <c r="G335" s="354"/>
      <c r="H335" s="354"/>
      <c r="I335" s="354"/>
      <c r="J335" s="354"/>
      <c r="K335" s="354"/>
      <c r="L335" s="354"/>
      <c r="M335" s="354"/>
      <c r="N335" s="354"/>
      <c r="O335" s="354"/>
      <c r="P335" s="354"/>
      <c r="Q335" s="354"/>
    </row>
    <row r="336" spans="2:17" x14ac:dyDescent="0.25">
      <c r="B336" s="406" t="s">
        <v>5</v>
      </c>
      <c r="C336" s="406" t="s">
        <v>12</v>
      </c>
      <c r="D336" s="406" t="s">
        <v>6</v>
      </c>
      <c r="E336" s="406" t="s">
        <v>17</v>
      </c>
      <c r="F336" s="406" t="s">
        <v>15</v>
      </c>
      <c r="G336" s="406" t="s">
        <v>100</v>
      </c>
      <c r="H336" s="406" t="s">
        <v>14</v>
      </c>
      <c r="I336" s="406" t="s">
        <v>13</v>
      </c>
      <c r="J336" s="406" t="s">
        <v>8</v>
      </c>
      <c r="K336" s="398" t="s">
        <v>113</v>
      </c>
      <c r="L336" s="409"/>
      <c r="M336" s="409"/>
      <c r="N336" s="409"/>
      <c r="O336" s="399"/>
      <c r="P336" s="394" t="s">
        <v>16</v>
      </c>
      <c r="Q336" s="395"/>
    </row>
    <row r="337" spans="2:17" ht="30" x14ac:dyDescent="0.25">
      <c r="B337" s="407"/>
      <c r="C337" s="407"/>
      <c r="D337" s="407"/>
      <c r="E337" s="407"/>
      <c r="F337" s="407"/>
      <c r="G337" s="407"/>
      <c r="H337" s="407"/>
      <c r="I337" s="407"/>
      <c r="J337" s="407"/>
      <c r="K337" s="398" t="s">
        <v>1</v>
      </c>
      <c r="L337" s="399"/>
      <c r="M337" s="398" t="s">
        <v>2</v>
      </c>
      <c r="N337" s="399"/>
      <c r="O337" s="283" t="s">
        <v>10</v>
      </c>
      <c r="P337" s="396"/>
      <c r="Q337" s="397"/>
    </row>
    <row r="338" spans="2:17" x14ac:dyDescent="0.25">
      <c r="B338" s="408"/>
      <c r="C338" s="408"/>
      <c r="D338" s="408"/>
      <c r="E338" s="408"/>
      <c r="F338" s="408"/>
      <c r="G338" s="408"/>
      <c r="H338" s="408"/>
      <c r="I338" s="408"/>
      <c r="J338" s="408"/>
      <c r="K338" s="283" t="s">
        <v>4</v>
      </c>
      <c r="L338" s="283" t="s">
        <v>3</v>
      </c>
      <c r="M338" s="283" t="s">
        <v>4</v>
      </c>
      <c r="N338" s="283" t="s">
        <v>3</v>
      </c>
      <c r="O338" s="283" t="s">
        <v>3</v>
      </c>
      <c r="P338" s="284" t="s">
        <v>1</v>
      </c>
      <c r="Q338" s="284" t="s">
        <v>2</v>
      </c>
    </row>
    <row r="339" spans="2:17" x14ac:dyDescent="0.25">
      <c r="B339" s="356" t="s">
        <v>0</v>
      </c>
      <c r="C339" s="400">
        <v>43066</v>
      </c>
      <c r="D339" s="357">
        <v>279</v>
      </c>
      <c r="E339" s="357">
        <v>4300</v>
      </c>
      <c r="F339" s="308">
        <v>23</v>
      </c>
      <c r="G339" s="308">
        <v>1199000</v>
      </c>
      <c r="H339" s="308">
        <v>127000</v>
      </c>
      <c r="I339" s="308">
        <v>104</v>
      </c>
      <c r="J339" s="308">
        <v>73</v>
      </c>
      <c r="K339" s="308">
        <v>54</v>
      </c>
      <c r="L339" s="308">
        <v>62</v>
      </c>
      <c r="M339" s="308">
        <v>123</v>
      </c>
      <c r="N339" s="308">
        <v>121</v>
      </c>
      <c r="O339" s="308">
        <v>183</v>
      </c>
      <c r="P339" s="353">
        <v>124</v>
      </c>
      <c r="Q339" s="353">
        <v>17</v>
      </c>
    </row>
    <row r="340" spans="2:17" x14ac:dyDescent="0.25">
      <c r="B340" s="355" t="s">
        <v>24</v>
      </c>
      <c r="C340" s="401"/>
      <c r="D340" s="289">
        <v>68.25</v>
      </c>
      <c r="E340" s="289">
        <v>533</v>
      </c>
      <c r="F340" s="289">
        <v>6</v>
      </c>
      <c r="G340" s="289">
        <v>1504880</v>
      </c>
      <c r="H340" s="289">
        <v>96120</v>
      </c>
      <c r="I340" s="289">
        <v>60</v>
      </c>
      <c r="J340" s="289">
        <v>123</v>
      </c>
      <c r="K340" s="289">
        <v>25</v>
      </c>
      <c r="L340" s="289">
        <v>13</v>
      </c>
      <c r="M340" s="289">
        <v>7</v>
      </c>
      <c r="N340" s="289">
        <v>16</v>
      </c>
      <c r="O340" s="289">
        <v>29</v>
      </c>
      <c r="P340" s="289">
        <v>8</v>
      </c>
      <c r="Q340" s="289">
        <v>2</v>
      </c>
    </row>
    <row r="341" spans="2:17" x14ac:dyDescent="0.25">
      <c r="B341" s="355" t="s">
        <v>25</v>
      </c>
      <c r="C341" s="401"/>
      <c r="D341" s="289">
        <v>91</v>
      </c>
      <c r="E341" s="289">
        <v>500</v>
      </c>
      <c r="F341" s="289">
        <v>12</v>
      </c>
      <c r="G341" s="289">
        <v>428534</v>
      </c>
      <c r="H341" s="289">
        <v>26530</v>
      </c>
      <c r="I341" s="289">
        <v>38</v>
      </c>
      <c r="J341" s="289">
        <v>12</v>
      </c>
      <c r="K341" s="289">
        <v>15</v>
      </c>
      <c r="L341" s="289">
        <v>15</v>
      </c>
      <c r="M341" s="289">
        <v>12</v>
      </c>
      <c r="N341" s="289">
        <v>12</v>
      </c>
      <c r="O341" s="289">
        <v>27</v>
      </c>
      <c r="P341" s="289">
        <v>18</v>
      </c>
      <c r="Q341" s="289">
        <v>2</v>
      </c>
    </row>
    <row r="342" spans="2:17" x14ac:dyDescent="0.25">
      <c r="B342" s="355" t="s">
        <v>85</v>
      </c>
      <c r="C342" s="436"/>
      <c r="D342" s="295">
        <v>9.4</v>
      </c>
      <c r="E342" s="295">
        <v>198</v>
      </c>
      <c r="F342" s="295">
        <v>51</v>
      </c>
      <c r="G342" s="295">
        <v>0</v>
      </c>
      <c r="H342" s="295">
        <v>204478</v>
      </c>
      <c r="I342" s="295">
        <v>0</v>
      </c>
      <c r="J342" s="295">
        <v>54</v>
      </c>
      <c r="K342" s="295">
        <v>32</v>
      </c>
      <c r="L342" s="295">
        <v>32</v>
      </c>
      <c r="M342" s="295">
        <v>0</v>
      </c>
      <c r="N342" s="295">
        <v>0</v>
      </c>
      <c r="O342" s="295">
        <v>32</v>
      </c>
      <c r="P342" s="295">
        <v>123</v>
      </c>
      <c r="Q342" s="295">
        <v>0</v>
      </c>
    </row>
    <row r="343" spans="2:17" x14ac:dyDescent="0.25">
      <c r="B343" s="402"/>
      <c r="C343" s="403"/>
      <c r="D343" s="288">
        <f t="shared" ref="D343:Q343" si="26">SUM(D339:D342)</f>
        <v>447.65</v>
      </c>
      <c r="E343" s="288">
        <f t="shared" si="26"/>
        <v>5531</v>
      </c>
      <c r="F343" s="288">
        <f t="shared" si="26"/>
        <v>92</v>
      </c>
      <c r="G343" s="288">
        <f t="shared" si="26"/>
        <v>3132414</v>
      </c>
      <c r="H343" s="288">
        <f t="shared" si="26"/>
        <v>454128</v>
      </c>
      <c r="I343" s="288">
        <f t="shared" si="26"/>
        <v>202</v>
      </c>
      <c r="J343" s="288">
        <f t="shared" si="26"/>
        <v>262</v>
      </c>
      <c r="K343" s="288">
        <f t="shared" si="26"/>
        <v>126</v>
      </c>
      <c r="L343" s="288">
        <f t="shared" si="26"/>
        <v>122</v>
      </c>
      <c r="M343" s="288">
        <f t="shared" si="26"/>
        <v>142</v>
      </c>
      <c r="N343" s="288">
        <f t="shared" si="26"/>
        <v>149</v>
      </c>
      <c r="O343" s="288">
        <f t="shared" si="26"/>
        <v>271</v>
      </c>
      <c r="P343" s="288">
        <f t="shared" si="26"/>
        <v>273</v>
      </c>
      <c r="Q343" s="288">
        <f t="shared" si="26"/>
        <v>21</v>
      </c>
    </row>
    <row r="346" spans="2:17" ht="18.75" x14ac:dyDescent="0.3">
      <c r="B346" s="453" t="s">
        <v>499</v>
      </c>
      <c r="C346" s="453"/>
      <c r="D346" s="453"/>
      <c r="E346" s="453"/>
      <c r="F346" s="453"/>
      <c r="G346" s="453"/>
      <c r="H346" s="453"/>
      <c r="I346" s="453"/>
      <c r="J346" s="453"/>
      <c r="K346" s="453"/>
      <c r="L346" s="453"/>
      <c r="M346" s="453"/>
      <c r="N346" s="359"/>
      <c r="O346" s="359"/>
      <c r="P346" s="359"/>
      <c r="Q346" s="359"/>
    </row>
    <row r="347" spans="2:17" x14ac:dyDescent="0.25">
      <c r="B347" s="354"/>
      <c r="C347" s="354"/>
      <c r="D347" s="354"/>
      <c r="E347" s="354"/>
      <c r="F347" s="354"/>
      <c r="G347" s="354"/>
      <c r="H347" s="354"/>
      <c r="I347" s="354"/>
      <c r="J347" s="354"/>
      <c r="K347" s="354"/>
      <c r="L347" s="354"/>
      <c r="M347" s="354"/>
      <c r="N347" s="354"/>
      <c r="O347" s="354"/>
      <c r="P347" s="354"/>
      <c r="Q347" s="354"/>
    </row>
    <row r="348" spans="2:17" x14ac:dyDescent="0.25">
      <c r="B348" s="431" t="s">
        <v>5</v>
      </c>
      <c r="C348" s="431" t="s">
        <v>12</v>
      </c>
      <c r="D348" s="431" t="s">
        <v>6</v>
      </c>
      <c r="E348" s="431" t="s">
        <v>17</v>
      </c>
      <c r="F348" s="431" t="s">
        <v>15</v>
      </c>
      <c r="G348" s="431" t="s">
        <v>100</v>
      </c>
      <c r="H348" s="431" t="s">
        <v>14</v>
      </c>
      <c r="I348" s="431" t="s">
        <v>13</v>
      </c>
      <c r="J348" s="431" t="s">
        <v>8</v>
      </c>
      <c r="K348" s="424" t="s">
        <v>113</v>
      </c>
      <c r="L348" s="434"/>
      <c r="M348" s="434"/>
      <c r="N348" s="434"/>
      <c r="O348" s="425"/>
      <c r="P348" s="454" t="s">
        <v>16</v>
      </c>
      <c r="Q348" s="455"/>
    </row>
    <row r="349" spans="2:17" ht="30" x14ac:dyDescent="0.25">
      <c r="B349" s="432"/>
      <c r="C349" s="432"/>
      <c r="D349" s="432"/>
      <c r="E349" s="432"/>
      <c r="F349" s="432"/>
      <c r="G349" s="432"/>
      <c r="H349" s="432"/>
      <c r="I349" s="432"/>
      <c r="J349" s="432"/>
      <c r="K349" s="424" t="s">
        <v>1</v>
      </c>
      <c r="L349" s="425"/>
      <c r="M349" s="424" t="s">
        <v>2</v>
      </c>
      <c r="N349" s="425"/>
      <c r="O349" s="361" t="s">
        <v>10</v>
      </c>
      <c r="P349" s="456"/>
      <c r="Q349" s="457"/>
    </row>
    <row r="350" spans="2:17" x14ac:dyDescent="0.25">
      <c r="B350" s="433"/>
      <c r="C350" s="433"/>
      <c r="D350" s="433"/>
      <c r="E350" s="433"/>
      <c r="F350" s="433"/>
      <c r="G350" s="433"/>
      <c r="H350" s="433"/>
      <c r="I350" s="433"/>
      <c r="J350" s="433"/>
      <c r="K350" s="361" t="s">
        <v>4</v>
      </c>
      <c r="L350" s="361" t="s">
        <v>3</v>
      </c>
      <c r="M350" s="361" t="s">
        <v>4</v>
      </c>
      <c r="N350" s="361" t="s">
        <v>3</v>
      </c>
      <c r="O350" s="361" t="s">
        <v>3</v>
      </c>
      <c r="P350" s="362" t="s">
        <v>1</v>
      </c>
      <c r="Q350" s="362" t="s">
        <v>2</v>
      </c>
    </row>
    <row r="351" spans="2:17" x14ac:dyDescent="0.25">
      <c r="B351" s="363" t="s">
        <v>0</v>
      </c>
      <c r="C351" s="426">
        <v>43067</v>
      </c>
      <c r="D351" s="367">
        <v>304</v>
      </c>
      <c r="E351" s="367">
        <v>113200</v>
      </c>
      <c r="F351" s="364">
        <v>27</v>
      </c>
      <c r="G351" s="364">
        <v>3463459</v>
      </c>
      <c r="H351" s="364">
        <v>278927</v>
      </c>
      <c r="I351" s="364">
        <v>110</v>
      </c>
      <c r="J351" s="364">
        <v>83</v>
      </c>
      <c r="K351" s="364">
        <v>76</v>
      </c>
      <c r="L351" s="364">
        <v>72</v>
      </c>
      <c r="M351" s="364">
        <v>120</v>
      </c>
      <c r="N351" s="364">
        <v>117</v>
      </c>
      <c r="O351" s="364">
        <v>189</v>
      </c>
      <c r="P351" s="368">
        <v>108</v>
      </c>
      <c r="Q351" s="368">
        <v>18</v>
      </c>
    </row>
    <row r="352" spans="2:17" x14ac:dyDescent="0.25">
      <c r="B352" s="365" t="s">
        <v>24</v>
      </c>
      <c r="C352" s="427"/>
      <c r="D352" s="369">
        <v>56.64</v>
      </c>
      <c r="E352" s="369">
        <v>871</v>
      </c>
      <c r="F352" s="369">
        <v>3</v>
      </c>
      <c r="G352" s="369">
        <v>1452590</v>
      </c>
      <c r="H352" s="369">
        <v>83350</v>
      </c>
      <c r="I352" s="369">
        <v>55</v>
      </c>
      <c r="J352" s="369">
        <v>104</v>
      </c>
      <c r="K352" s="369">
        <v>15</v>
      </c>
      <c r="L352" s="369">
        <v>14</v>
      </c>
      <c r="M352" s="369">
        <v>16</v>
      </c>
      <c r="N352" s="369">
        <v>18</v>
      </c>
      <c r="O352" s="364">
        <v>32</v>
      </c>
      <c r="P352" s="369">
        <v>8</v>
      </c>
      <c r="Q352" s="369">
        <v>2</v>
      </c>
    </row>
    <row r="353" spans="2:17" x14ac:dyDescent="0.25">
      <c r="B353" s="365" t="s">
        <v>25</v>
      </c>
      <c r="C353" s="427"/>
      <c r="D353" s="369">
        <v>63</v>
      </c>
      <c r="E353" s="369">
        <v>899</v>
      </c>
      <c r="F353" s="369">
        <v>0</v>
      </c>
      <c r="G353" s="369">
        <v>977434</v>
      </c>
      <c r="H353" s="369">
        <v>9126</v>
      </c>
      <c r="I353" s="369">
        <v>36</v>
      </c>
      <c r="J353" s="369">
        <v>10</v>
      </c>
      <c r="K353" s="369">
        <v>13</v>
      </c>
      <c r="L353" s="369">
        <v>17</v>
      </c>
      <c r="M353" s="369">
        <v>12</v>
      </c>
      <c r="N353" s="369">
        <v>11</v>
      </c>
      <c r="O353" s="364">
        <v>28</v>
      </c>
      <c r="P353" s="369">
        <v>16</v>
      </c>
      <c r="Q353" s="369">
        <v>2</v>
      </c>
    </row>
    <row r="354" spans="2:17" x14ac:dyDescent="0.25">
      <c r="B354" s="365" t="s">
        <v>85</v>
      </c>
      <c r="C354" s="428"/>
      <c r="D354" s="360">
        <v>12.62</v>
      </c>
      <c r="E354" s="360">
        <v>206</v>
      </c>
      <c r="F354" s="360">
        <v>57</v>
      </c>
      <c r="G354" s="360">
        <v>0</v>
      </c>
      <c r="H354" s="360">
        <v>226183.8</v>
      </c>
      <c r="I354" s="360">
        <v>0</v>
      </c>
      <c r="J354" s="360">
        <v>54</v>
      </c>
      <c r="K354" s="360">
        <v>32</v>
      </c>
      <c r="L354" s="360">
        <v>35</v>
      </c>
      <c r="M354" s="360">
        <v>0</v>
      </c>
      <c r="N354" s="360">
        <v>0</v>
      </c>
      <c r="O354" s="364">
        <v>35</v>
      </c>
      <c r="P354" s="360">
        <v>125</v>
      </c>
      <c r="Q354" s="360">
        <v>0</v>
      </c>
    </row>
    <row r="355" spans="2:17" x14ac:dyDescent="0.25">
      <c r="B355" s="429"/>
      <c r="C355" s="430"/>
      <c r="D355" s="366">
        <v>436.26</v>
      </c>
      <c r="E355" s="366">
        <v>115176</v>
      </c>
      <c r="F355" s="366">
        <v>87</v>
      </c>
      <c r="G355" s="366">
        <v>5893483</v>
      </c>
      <c r="H355" s="366">
        <v>597586.80000000005</v>
      </c>
      <c r="I355" s="366">
        <v>201</v>
      </c>
      <c r="J355" s="366">
        <v>251</v>
      </c>
      <c r="K355" s="366">
        <v>136</v>
      </c>
      <c r="L355" s="366">
        <v>138</v>
      </c>
      <c r="M355" s="366">
        <v>148</v>
      </c>
      <c r="N355" s="366">
        <v>146</v>
      </c>
      <c r="O355" s="366">
        <v>284</v>
      </c>
      <c r="P355" s="366">
        <v>257</v>
      </c>
      <c r="Q355" s="366">
        <v>22</v>
      </c>
    </row>
    <row r="358" spans="2:17" ht="18.75" x14ac:dyDescent="0.3">
      <c r="B358" s="453" t="s">
        <v>500</v>
      </c>
      <c r="C358" s="453"/>
      <c r="D358" s="453"/>
      <c r="E358" s="453"/>
      <c r="F358" s="453"/>
      <c r="G358" s="453"/>
      <c r="H358" s="453"/>
      <c r="I358" s="453"/>
      <c r="J358" s="453"/>
      <c r="K358" s="453"/>
      <c r="L358" s="453"/>
      <c r="M358" s="453"/>
      <c r="N358" s="354"/>
      <c r="O358" s="354"/>
      <c r="P358" s="354"/>
      <c r="Q358" s="354"/>
    </row>
    <row r="359" spans="2:17" x14ac:dyDescent="0.25">
      <c r="B359" s="354"/>
      <c r="C359" s="354"/>
      <c r="D359" s="354"/>
      <c r="E359" s="354"/>
      <c r="F359" s="354"/>
      <c r="G359" s="354"/>
      <c r="H359" s="354"/>
      <c r="I359" s="354"/>
      <c r="J359" s="354"/>
      <c r="K359" s="354"/>
      <c r="L359" s="354"/>
      <c r="M359" s="354"/>
      <c r="N359" s="354"/>
      <c r="O359" s="354"/>
      <c r="P359" s="354"/>
      <c r="Q359" s="354"/>
    </row>
    <row r="360" spans="2:17" x14ac:dyDescent="0.25">
      <c r="B360" s="406" t="s">
        <v>5</v>
      </c>
      <c r="C360" s="406" t="s">
        <v>12</v>
      </c>
      <c r="D360" s="406" t="s">
        <v>6</v>
      </c>
      <c r="E360" s="406" t="s">
        <v>17</v>
      </c>
      <c r="F360" s="406" t="s">
        <v>15</v>
      </c>
      <c r="G360" s="406" t="s">
        <v>100</v>
      </c>
      <c r="H360" s="406" t="s">
        <v>14</v>
      </c>
      <c r="I360" s="406" t="s">
        <v>13</v>
      </c>
      <c r="J360" s="406" t="s">
        <v>8</v>
      </c>
      <c r="K360" s="398" t="s">
        <v>113</v>
      </c>
      <c r="L360" s="409"/>
      <c r="M360" s="409"/>
      <c r="N360" s="409"/>
      <c r="O360" s="399"/>
      <c r="P360" s="394" t="s">
        <v>16</v>
      </c>
      <c r="Q360" s="395"/>
    </row>
    <row r="361" spans="2:17" ht="30" x14ac:dyDescent="0.25">
      <c r="B361" s="407"/>
      <c r="C361" s="407"/>
      <c r="D361" s="407"/>
      <c r="E361" s="407"/>
      <c r="F361" s="407"/>
      <c r="G361" s="407"/>
      <c r="H361" s="407"/>
      <c r="I361" s="407"/>
      <c r="J361" s="407"/>
      <c r="K361" s="398" t="s">
        <v>1</v>
      </c>
      <c r="L361" s="399"/>
      <c r="M361" s="398" t="s">
        <v>2</v>
      </c>
      <c r="N361" s="399"/>
      <c r="O361" s="283" t="s">
        <v>10</v>
      </c>
      <c r="P361" s="396"/>
      <c r="Q361" s="397"/>
    </row>
    <row r="362" spans="2:17" x14ac:dyDescent="0.25">
      <c r="B362" s="408"/>
      <c r="C362" s="408"/>
      <c r="D362" s="408"/>
      <c r="E362" s="408"/>
      <c r="F362" s="408"/>
      <c r="G362" s="408"/>
      <c r="H362" s="408"/>
      <c r="I362" s="408"/>
      <c r="J362" s="408"/>
      <c r="K362" s="283" t="s">
        <v>4</v>
      </c>
      <c r="L362" s="283" t="s">
        <v>3</v>
      </c>
      <c r="M362" s="283" t="s">
        <v>4</v>
      </c>
      <c r="N362" s="283" t="s">
        <v>3</v>
      </c>
      <c r="O362" s="283" t="s">
        <v>3</v>
      </c>
      <c r="P362" s="284" t="s">
        <v>1</v>
      </c>
      <c r="Q362" s="284" t="s">
        <v>2</v>
      </c>
    </row>
    <row r="363" spans="2:17" x14ac:dyDescent="0.25">
      <c r="B363" s="356" t="s">
        <v>0</v>
      </c>
      <c r="C363" s="400">
        <v>43068</v>
      </c>
      <c r="D363" s="357">
        <v>179</v>
      </c>
      <c r="E363" s="357">
        <v>4100</v>
      </c>
      <c r="F363" s="308">
        <v>37</v>
      </c>
      <c r="G363" s="308">
        <v>677000</v>
      </c>
      <c r="H363" s="308">
        <v>132200</v>
      </c>
      <c r="I363" s="308">
        <v>107</v>
      </c>
      <c r="J363" s="308">
        <v>94</v>
      </c>
      <c r="K363" s="308">
        <v>74</v>
      </c>
      <c r="L363" s="308">
        <v>63</v>
      </c>
      <c r="M363" s="308">
        <v>134</v>
      </c>
      <c r="N363" s="308">
        <v>131</v>
      </c>
      <c r="O363" s="308">
        <v>194</v>
      </c>
      <c r="P363" s="353">
        <v>92</v>
      </c>
      <c r="Q363" s="353">
        <v>18</v>
      </c>
    </row>
    <row r="364" spans="2:17" x14ac:dyDescent="0.25">
      <c r="B364" s="355" t="s">
        <v>24</v>
      </c>
      <c r="C364" s="401"/>
      <c r="D364" s="289">
        <v>65</v>
      </c>
      <c r="E364" s="289">
        <v>1203</v>
      </c>
      <c r="F364" s="289">
        <v>16</v>
      </c>
      <c r="G364" s="289">
        <v>1084740</v>
      </c>
      <c r="H364" s="289">
        <v>10874</v>
      </c>
      <c r="I364" s="289">
        <v>68</v>
      </c>
      <c r="J364" s="289">
        <v>21</v>
      </c>
      <c r="K364" s="289">
        <v>20</v>
      </c>
      <c r="L364" s="289">
        <v>18</v>
      </c>
      <c r="M364" s="289">
        <v>11</v>
      </c>
      <c r="N364" s="289">
        <v>12</v>
      </c>
      <c r="O364" s="289">
        <v>30</v>
      </c>
      <c r="P364" s="289">
        <v>16</v>
      </c>
      <c r="Q364" s="289">
        <v>2</v>
      </c>
    </row>
    <row r="365" spans="2:17" x14ac:dyDescent="0.25">
      <c r="B365" s="355" t="s">
        <v>25</v>
      </c>
      <c r="C365" s="401"/>
      <c r="D365" s="289">
        <v>30.35</v>
      </c>
      <c r="E365" s="289">
        <v>970</v>
      </c>
      <c r="F365" s="289">
        <v>3</v>
      </c>
      <c r="G365" s="289">
        <v>917860</v>
      </c>
      <c r="H365" s="289">
        <v>143211</v>
      </c>
      <c r="I365" s="289">
        <v>40</v>
      </c>
      <c r="J365" s="289">
        <v>66</v>
      </c>
      <c r="K365" s="289">
        <v>14</v>
      </c>
      <c r="L365" s="289">
        <v>16</v>
      </c>
      <c r="M365" s="289">
        <v>19</v>
      </c>
      <c r="N365" s="289">
        <v>19</v>
      </c>
      <c r="O365" s="289">
        <v>35</v>
      </c>
      <c r="P365" s="289">
        <v>8</v>
      </c>
      <c r="Q365" s="289">
        <v>2</v>
      </c>
    </row>
    <row r="366" spans="2:17" x14ac:dyDescent="0.25">
      <c r="B366" s="355" t="s">
        <v>85</v>
      </c>
      <c r="C366" s="436"/>
      <c r="D366" s="360">
        <v>3.7</v>
      </c>
      <c r="E366" s="360">
        <v>144</v>
      </c>
      <c r="F366" s="360">
        <v>93</v>
      </c>
      <c r="G366" s="360">
        <v>0</v>
      </c>
      <c r="H366" s="360">
        <v>268451.3</v>
      </c>
      <c r="I366" s="360">
        <v>0</v>
      </c>
      <c r="J366" s="360">
        <v>54</v>
      </c>
      <c r="K366" s="360">
        <v>35</v>
      </c>
      <c r="L366" s="360">
        <v>33</v>
      </c>
      <c r="M366" s="360">
        <v>0</v>
      </c>
      <c r="N366" s="360">
        <v>0</v>
      </c>
      <c r="O366" s="360">
        <v>33</v>
      </c>
      <c r="P366" s="360">
        <v>127</v>
      </c>
      <c r="Q366" s="360">
        <v>0</v>
      </c>
    </row>
    <row r="367" spans="2:17" x14ac:dyDescent="0.25">
      <c r="B367" s="402"/>
      <c r="C367" s="403"/>
      <c r="D367" s="288">
        <f t="shared" ref="D367:Q367" si="27">SUM(D363:D366)</f>
        <v>278.05</v>
      </c>
      <c r="E367" s="288">
        <f t="shared" si="27"/>
        <v>6417</v>
      </c>
      <c r="F367" s="288">
        <f t="shared" si="27"/>
        <v>149</v>
      </c>
      <c r="G367" s="288">
        <f t="shared" si="27"/>
        <v>2679600</v>
      </c>
      <c r="H367" s="288">
        <f t="shared" si="27"/>
        <v>554736.30000000005</v>
      </c>
      <c r="I367" s="288">
        <f t="shared" si="27"/>
        <v>215</v>
      </c>
      <c r="J367" s="288">
        <f t="shared" si="27"/>
        <v>235</v>
      </c>
      <c r="K367" s="288">
        <f t="shared" si="27"/>
        <v>143</v>
      </c>
      <c r="L367" s="288">
        <f t="shared" si="27"/>
        <v>130</v>
      </c>
      <c r="M367" s="288">
        <f t="shared" si="27"/>
        <v>164</v>
      </c>
      <c r="N367" s="288">
        <f t="shared" si="27"/>
        <v>162</v>
      </c>
      <c r="O367" s="288">
        <f t="shared" si="27"/>
        <v>292</v>
      </c>
      <c r="P367" s="288">
        <f t="shared" si="27"/>
        <v>243</v>
      </c>
      <c r="Q367" s="288">
        <f t="shared" si="27"/>
        <v>22</v>
      </c>
    </row>
    <row r="370" spans="2:17" ht="18.75" x14ac:dyDescent="0.3">
      <c r="B370" s="453" t="s">
        <v>501</v>
      </c>
      <c r="C370" s="453"/>
      <c r="D370" s="453"/>
      <c r="E370" s="453"/>
      <c r="F370" s="453"/>
      <c r="G370" s="453"/>
      <c r="H370" s="453"/>
      <c r="I370" s="453"/>
      <c r="J370" s="453"/>
      <c r="K370" s="453"/>
      <c r="L370" s="453"/>
      <c r="M370" s="453"/>
      <c r="N370" s="354"/>
      <c r="O370" s="354"/>
      <c r="P370" s="354"/>
      <c r="Q370" s="354"/>
    </row>
    <row r="371" spans="2:17" x14ac:dyDescent="0.25">
      <c r="B371" s="354"/>
      <c r="C371" s="354"/>
      <c r="D371" s="354"/>
      <c r="E371" s="354"/>
      <c r="F371" s="354"/>
      <c r="G371" s="354"/>
      <c r="H371" s="354"/>
      <c r="I371" s="354"/>
      <c r="J371" s="354"/>
      <c r="K371" s="354"/>
      <c r="L371" s="354"/>
      <c r="M371" s="354"/>
      <c r="N371" s="354"/>
      <c r="O371" s="354"/>
      <c r="P371" s="354"/>
      <c r="Q371" s="354"/>
    </row>
    <row r="372" spans="2:17" x14ac:dyDescent="0.25">
      <c r="B372" s="406" t="s">
        <v>5</v>
      </c>
      <c r="C372" s="406" t="s">
        <v>12</v>
      </c>
      <c r="D372" s="406" t="s">
        <v>6</v>
      </c>
      <c r="E372" s="406" t="s">
        <v>17</v>
      </c>
      <c r="F372" s="406" t="s">
        <v>15</v>
      </c>
      <c r="G372" s="406" t="s">
        <v>100</v>
      </c>
      <c r="H372" s="406" t="s">
        <v>14</v>
      </c>
      <c r="I372" s="406" t="s">
        <v>13</v>
      </c>
      <c r="J372" s="406" t="s">
        <v>8</v>
      </c>
      <c r="K372" s="398" t="s">
        <v>113</v>
      </c>
      <c r="L372" s="409"/>
      <c r="M372" s="409"/>
      <c r="N372" s="409"/>
      <c r="O372" s="399"/>
      <c r="P372" s="394" t="s">
        <v>16</v>
      </c>
      <c r="Q372" s="395"/>
    </row>
    <row r="373" spans="2:17" ht="30" x14ac:dyDescent="0.25">
      <c r="B373" s="407"/>
      <c r="C373" s="407"/>
      <c r="D373" s="407"/>
      <c r="E373" s="407"/>
      <c r="F373" s="407"/>
      <c r="G373" s="407"/>
      <c r="H373" s="407"/>
      <c r="I373" s="407"/>
      <c r="J373" s="407"/>
      <c r="K373" s="398" t="s">
        <v>1</v>
      </c>
      <c r="L373" s="399"/>
      <c r="M373" s="398" t="s">
        <v>2</v>
      </c>
      <c r="N373" s="399"/>
      <c r="O373" s="283" t="s">
        <v>10</v>
      </c>
      <c r="P373" s="396"/>
      <c r="Q373" s="397"/>
    </row>
    <row r="374" spans="2:17" x14ac:dyDescent="0.25">
      <c r="B374" s="408"/>
      <c r="C374" s="408"/>
      <c r="D374" s="408"/>
      <c r="E374" s="408"/>
      <c r="F374" s="408"/>
      <c r="G374" s="408"/>
      <c r="H374" s="408"/>
      <c r="I374" s="408"/>
      <c r="J374" s="408"/>
      <c r="K374" s="283" t="s">
        <v>4</v>
      </c>
      <c r="L374" s="283" t="s">
        <v>3</v>
      </c>
      <c r="M374" s="283" t="s">
        <v>4</v>
      </c>
      <c r="N374" s="283" t="s">
        <v>3</v>
      </c>
      <c r="O374" s="283" t="s">
        <v>3</v>
      </c>
      <c r="P374" s="284" t="s">
        <v>1</v>
      </c>
      <c r="Q374" s="284" t="s">
        <v>2</v>
      </c>
    </row>
    <row r="375" spans="2:17" ht="15.75" thickBot="1" x14ac:dyDescent="0.3">
      <c r="B375" s="374" t="s">
        <v>0</v>
      </c>
      <c r="C375" s="400">
        <v>43069</v>
      </c>
      <c r="D375" s="376">
        <v>233</v>
      </c>
      <c r="E375" s="371">
        <v>5030</v>
      </c>
      <c r="F375" s="308">
        <v>45</v>
      </c>
      <c r="G375" s="308">
        <v>1985649</v>
      </c>
      <c r="H375" s="308">
        <v>119300</v>
      </c>
      <c r="I375" s="308">
        <v>142</v>
      </c>
      <c r="J375" s="308">
        <v>97</v>
      </c>
      <c r="K375" s="308">
        <v>78</v>
      </c>
      <c r="L375" s="308">
        <v>67</v>
      </c>
      <c r="M375" s="308">
        <v>118</v>
      </c>
      <c r="N375" s="308">
        <v>113</v>
      </c>
      <c r="O375" s="308">
        <v>180</v>
      </c>
      <c r="P375" s="353">
        <v>111</v>
      </c>
      <c r="Q375" s="353">
        <v>16</v>
      </c>
    </row>
    <row r="376" spans="2:17" ht="15.75" thickBot="1" x14ac:dyDescent="0.3">
      <c r="B376" s="373" t="s">
        <v>24</v>
      </c>
      <c r="C376" s="401"/>
      <c r="D376" s="372">
        <v>53.77</v>
      </c>
      <c r="E376" s="378">
        <v>1280</v>
      </c>
      <c r="F376" s="378">
        <v>3</v>
      </c>
      <c r="G376" s="378">
        <v>1006890</v>
      </c>
      <c r="H376" s="378">
        <v>74420</v>
      </c>
      <c r="I376" s="378">
        <v>56</v>
      </c>
      <c r="J376" s="378">
        <v>92</v>
      </c>
      <c r="K376" s="378">
        <v>17</v>
      </c>
      <c r="L376" s="379">
        <v>16</v>
      </c>
      <c r="M376" s="378">
        <v>19</v>
      </c>
      <c r="N376" s="379">
        <v>17</v>
      </c>
      <c r="O376" s="378">
        <v>33</v>
      </c>
      <c r="P376" s="378">
        <v>8</v>
      </c>
      <c r="Q376" s="380">
        <v>2</v>
      </c>
    </row>
    <row r="377" spans="2:17" x14ac:dyDescent="0.25">
      <c r="B377" s="373" t="s">
        <v>25</v>
      </c>
      <c r="C377" s="401"/>
      <c r="D377" s="256">
        <v>94</v>
      </c>
      <c r="E377" s="256">
        <v>1077</v>
      </c>
      <c r="F377" s="256">
        <v>18</v>
      </c>
      <c r="G377" s="256">
        <v>823126</v>
      </c>
      <c r="H377" s="256">
        <v>23801</v>
      </c>
      <c r="I377" s="256">
        <v>52</v>
      </c>
      <c r="J377" s="256">
        <v>15</v>
      </c>
      <c r="K377" s="256">
        <v>17</v>
      </c>
      <c r="L377" s="256">
        <v>18</v>
      </c>
      <c r="M377" s="256">
        <v>12</v>
      </c>
      <c r="N377" s="256">
        <v>12</v>
      </c>
      <c r="O377" s="370">
        <v>30</v>
      </c>
      <c r="P377" s="358">
        <v>18</v>
      </c>
      <c r="Q377" s="358">
        <v>2</v>
      </c>
    </row>
    <row r="378" spans="2:17" x14ac:dyDescent="0.25">
      <c r="B378" s="373" t="s">
        <v>85</v>
      </c>
      <c r="C378" s="436"/>
      <c r="D378" s="375">
        <v>16.899999999999999</v>
      </c>
      <c r="E378" s="307">
        <v>362</v>
      </c>
      <c r="F378" s="307">
        <v>60</v>
      </c>
      <c r="G378" s="307">
        <v>0</v>
      </c>
      <c r="H378" s="307">
        <v>264172.40000000002</v>
      </c>
      <c r="I378" s="307">
        <v>0</v>
      </c>
      <c r="J378" s="307">
        <v>50</v>
      </c>
      <c r="K378" s="307">
        <v>33</v>
      </c>
      <c r="L378" s="307">
        <v>36</v>
      </c>
      <c r="M378" s="307">
        <v>0</v>
      </c>
      <c r="N378" s="307">
        <v>0</v>
      </c>
      <c r="O378" s="381">
        <v>36</v>
      </c>
      <c r="P378" s="381">
        <v>124</v>
      </c>
      <c r="Q378" s="381">
        <v>0</v>
      </c>
    </row>
    <row r="379" spans="2:17" x14ac:dyDescent="0.25">
      <c r="B379" s="402"/>
      <c r="C379" s="403"/>
      <c r="D379" s="377">
        <f t="shared" ref="D379:Q379" si="28">SUM(D375:D378)</f>
        <v>397.66999999999996</v>
      </c>
      <c r="E379" s="377">
        <f t="shared" si="28"/>
        <v>7749</v>
      </c>
      <c r="F379" s="377">
        <f t="shared" si="28"/>
        <v>126</v>
      </c>
      <c r="G379" s="377">
        <f t="shared" si="28"/>
        <v>3815665</v>
      </c>
      <c r="H379" s="377">
        <f t="shared" si="28"/>
        <v>481693.4</v>
      </c>
      <c r="I379" s="377">
        <f t="shared" si="28"/>
        <v>250</v>
      </c>
      <c r="J379" s="377">
        <f t="shared" si="28"/>
        <v>254</v>
      </c>
      <c r="K379" s="377">
        <f t="shared" si="28"/>
        <v>145</v>
      </c>
      <c r="L379" s="377">
        <f t="shared" si="28"/>
        <v>137</v>
      </c>
      <c r="M379" s="377">
        <f t="shared" si="28"/>
        <v>149</v>
      </c>
      <c r="N379" s="377">
        <f t="shared" si="28"/>
        <v>142</v>
      </c>
      <c r="O379" s="377">
        <f t="shared" si="28"/>
        <v>279</v>
      </c>
      <c r="P379" s="377">
        <f t="shared" si="28"/>
        <v>261</v>
      </c>
      <c r="Q379" s="377">
        <f t="shared" si="28"/>
        <v>20</v>
      </c>
    </row>
  </sheetData>
  <mergeCells count="480">
    <mergeCell ref="C351:C354"/>
    <mergeCell ref="B355:C355"/>
    <mergeCell ref="B348:B350"/>
    <mergeCell ref="C348:C350"/>
    <mergeCell ref="D348:D350"/>
    <mergeCell ref="E348:E350"/>
    <mergeCell ref="F348:F350"/>
    <mergeCell ref="G348:G350"/>
    <mergeCell ref="H348:H350"/>
    <mergeCell ref="I348:I350"/>
    <mergeCell ref="J348:J350"/>
    <mergeCell ref="K348:O348"/>
    <mergeCell ref="P348:Q349"/>
    <mergeCell ref="B346:M346"/>
    <mergeCell ref="K349:L349"/>
    <mergeCell ref="M349:N349"/>
    <mergeCell ref="P336:Q337"/>
    <mergeCell ref="K337:L337"/>
    <mergeCell ref="M337:N337"/>
    <mergeCell ref="C339:C342"/>
    <mergeCell ref="B343:C343"/>
    <mergeCell ref="B334:M334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K336:O336"/>
    <mergeCell ref="P324:Q325"/>
    <mergeCell ref="K325:L325"/>
    <mergeCell ref="M325:N325"/>
    <mergeCell ref="C327:C330"/>
    <mergeCell ref="B331:C331"/>
    <mergeCell ref="B319:C319"/>
    <mergeCell ref="B322:M322"/>
    <mergeCell ref="B324:B326"/>
    <mergeCell ref="C324:C326"/>
    <mergeCell ref="D324:D326"/>
    <mergeCell ref="E324:E326"/>
    <mergeCell ref="F324:F326"/>
    <mergeCell ref="G324:G326"/>
    <mergeCell ref="H324:H326"/>
    <mergeCell ref="I324:I326"/>
    <mergeCell ref="J324:J326"/>
    <mergeCell ref="K324:O324"/>
    <mergeCell ref="K312:O312"/>
    <mergeCell ref="P312:Q313"/>
    <mergeCell ref="K313:L313"/>
    <mergeCell ref="M313:N313"/>
    <mergeCell ref="C315:C318"/>
    <mergeCell ref="B310:M310"/>
    <mergeCell ref="B312:B314"/>
    <mergeCell ref="C312:C314"/>
    <mergeCell ref="D312:D314"/>
    <mergeCell ref="E312:E314"/>
    <mergeCell ref="F312:F314"/>
    <mergeCell ref="G312:G314"/>
    <mergeCell ref="H312:H314"/>
    <mergeCell ref="I312:I314"/>
    <mergeCell ref="J312:J314"/>
    <mergeCell ref="P300:Q301"/>
    <mergeCell ref="K301:L301"/>
    <mergeCell ref="M301:N301"/>
    <mergeCell ref="C303:C306"/>
    <mergeCell ref="B307:C307"/>
    <mergeCell ref="B298:M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O300"/>
    <mergeCell ref="P252:Q253"/>
    <mergeCell ref="K253:L253"/>
    <mergeCell ref="M253:N253"/>
    <mergeCell ref="C255:C258"/>
    <mergeCell ref="B259:C259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C8:C12"/>
    <mergeCell ref="B13:C13"/>
    <mergeCell ref="H5:H7"/>
    <mergeCell ref="I5:I7"/>
    <mergeCell ref="J5:J7"/>
    <mergeCell ref="B3:M3"/>
    <mergeCell ref="B5:B7"/>
    <mergeCell ref="P5:Q6"/>
    <mergeCell ref="K6:L6"/>
    <mergeCell ref="M6:N6"/>
    <mergeCell ref="C5:C7"/>
    <mergeCell ref="D5:D7"/>
    <mergeCell ref="E5:E7"/>
    <mergeCell ref="F5:F7"/>
    <mergeCell ref="G5:G7"/>
    <mergeCell ref="K5:O5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C99:C103"/>
    <mergeCell ref="B104:C104"/>
    <mergeCell ref="P18:Q19"/>
    <mergeCell ref="K19:L19"/>
    <mergeCell ref="M19:N19"/>
    <mergeCell ref="C21:C25"/>
    <mergeCell ref="B26:C26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96:Q97"/>
    <mergeCell ref="K97:L97"/>
    <mergeCell ref="M97:N97"/>
    <mergeCell ref="P31:Q32"/>
    <mergeCell ref="K32:L32"/>
    <mergeCell ref="M32:N32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C242:C246"/>
    <mergeCell ref="B247:C247"/>
    <mergeCell ref="P226:Q227"/>
    <mergeCell ref="K227:L227"/>
    <mergeCell ref="M227:N227"/>
    <mergeCell ref="C229:C233"/>
    <mergeCell ref="B234:C234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39:Q240"/>
    <mergeCell ref="K240:L240"/>
    <mergeCell ref="M240:N240"/>
    <mergeCell ref="P264:Q265"/>
    <mergeCell ref="K265:L265"/>
    <mergeCell ref="M265:N265"/>
    <mergeCell ref="C267:C270"/>
    <mergeCell ref="B271:C271"/>
    <mergeCell ref="B262:M262"/>
    <mergeCell ref="B264:B266"/>
    <mergeCell ref="C264:C266"/>
    <mergeCell ref="D264:D266"/>
    <mergeCell ref="E264:E266"/>
    <mergeCell ref="F264:F266"/>
    <mergeCell ref="G264:G266"/>
    <mergeCell ref="H264:H266"/>
    <mergeCell ref="I264:I266"/>
    <mergeCell ref="J264:J266"/>
    <mergeCell ref="K264:O264"/>
    <mergeCell ref="P276:Q277"/>
    <mergeCell ref="K277:L277"/>
    <mergeCell ref="M277:N277"/>
    <mergeCell ref="C279:C282"/>
    <mergeCell ref="B283:C283"/>
    <mergeCell ref="B274:M274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J276:J278"/>
    <mergeCell ref="K276:O276"/>
    <mergeCell ref="P288:Q289"/>
    <mergeCell ref="K289:L289"/>
    <mergeCell ref="M289:N289"/>
    <mergeCell ref="C291:C294"/>
    <mergeCell ref="B295:C295"/>
    <mergeCell ref="B286:M286"/>
    <mergeCell ref="B288:B290"/>
    <mergeCell ref="C288:C290"/>
    <mergeCell ref="D288:D290"/>
    <mergeCell ref="E288:E290"/>
    <mergeCell ref="F288:F290"/>
    <mergeCell ref="G288:G290"/>
    <mergeCell ref="H288:H290"/>
    <mergeCell ref="I288:I290"/>
    <mergeCell ref="J288:J290"/>
    <mergeCell ref="K288:O288"/>
    <mergeCell ref="P360:Q361"/>
    <mergeCell ref="K361:L361"/>
    <mergeCell ref="M361:N361"/>
    <mergeCell ref="C363:C366"/>
    <mergeCell ref="B367:C367"/>
    <mergeCell ref="B370:M370"/>
    <mergeCell ref="B358:M358"/>
    <mergeCell ref="B360:B362"/>
    <mergeCell ref="C360:C362"/>
    <mergeCell ref="D360:D362"/>
    <mergeCell ref="E360:E362"/>
    <mergeCell ref="F360:F362"/>
    <mergeCell ref="G360:G362"/>
    <mergeCell ref="H360:H362"/>
    <mergeCell ref="I360:I362"/>
    <mergeCell ref="J360:J362"/>
    <mergeCell ref="K360:O360"/>
    <mergeCell ref="I372:I374"/>
    <mergeCell ref="J372:J374"/>
    <mergeCell ref="K372:O372"/>
    <mergeCell ref="P372:Q373"/>
    <mergeCell ref="K373:L373"/>
    <mergeCell ref="M373:N373"/>
    <mergeCell ref="C375:C378"/>
    <mergeCell ref="B379:C379"/>
    <mergeCell ref="B372:B374"/>
    <mergeCell ref="C372:C374"/>
    <mergeCell ref="D372:D374"/>
    <mergeCell ref="E372:E374"/>
    <mergeCell ref="F372:F374"/>
    <mergeCell ref="G372:G374"/>
    <mergeCell ref="H372:H374"/>
  </mergeCells>
  <pageMargins left="0.7" right="0.7" top="0.75" bottom="0.75" header="0.3" footer="0.3"/>
  <pageSetup paperSize="9" scale="5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abSelected="1" zoomScale="80" zoomScaleNormal="80" workbookViewId="0">
      <selection activeCell="B2" sqref="B2:Q11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2" spans="2:17" ht="18.75" x14ac:dyDescent="0.3">
      <c r="B2" s="453" t="s">
        <v>502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385"/>
      <c r="O2" s="385"/>
      <c r="P2" s="385"/>
      <c r="Q2" s="385"/>
    </row>
    <row r="3" spans="2:17" x14ac:dyDescent="0.25"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spans="2:17" ht="15" customHeight="1" x14ac:dyDescent="0.25">
      <c r="B4" s="431" t="s">
        <v>5</v>
      </c>
      <c r="C4" s="431" t="s">
        <v>12</v>
      </c>
      <c r="D4" s="431" t="s">
        <v>6</v>
      </c>
      <c r="E4" s="431" t="s">
        <v>17</v>
      </c>
      <c r="F4" s="431" t="s">
        <v>15</v>
      </c>
      <c r="G4" s="431" t="s">
        <v>100</v>
      </c>
      <c r="H4" s="431" t="s">
        <v>14</v>
      </c>
      <c r="I4" s="431" t="s">
        <v>13</v>
      </c>
      <c r="J4" s="431" t="s">
        <v>8</v>
      </c>
      <c r="K4" s="424" t="s">
        <v>113</v>
      </c>
      <c r="L4" s="434"/>
      <c r="M4" s="434"/>
      <c r="N4" s="434"/>
      <c r="O4" s="425"/>
      <c r="P4" s="454" t="s">
        <v>16</v>
      </c>
      <c r="Q4" s="460"/>
    </row>
    <row r="5" spans="2:17" ht="30" x14ac:dyDescent="0.25">
      <c r="B5" s="432"/>
      <c r="C5" s="432"/>
      <c r="D5" s="432"/>
      <c r="E5" s="432"/>
      <c r="F5" s="432"/>
      <c r="G5" s="432"/>
      <c r="H5" s="432"/>
      <c r="I5" s="432"/>
      <c r="J5" s="432"/>
      <c r="K5" s="424" t="s">
        <v>1</v>
      </c>
      <c r="L5" s="425"/>
      <c r="M5" s="424" t="s">
        <v>2</v>
      </c>
      <c r="N5" s="425"/>
      <c r="O5" s="386" t="s">
        <v>10</v>
      </c>
      <c r="P5" s="456"/>
      <c r="Q5" s="461"/>
    </row>
    <row r="6" spans="2:17" x14ac:dyDescent="0.25">
      <c r="B6" s="433"/>
      <c r="C6" s="433"/>
      <c r="D6" s="432"/>
      <c r="E6" s="432"/>
      <c r="F6" s="432"/>
      <c r="G6" s="432"/>
      <c r="H6" s="432"/>
      <c r="I6" s="432"/>
      <c r="J6" s="432"/>
      <c r="K6" s="393" t="s">
        <v>4</v>
      </c>
      <c r="L6" s="393" t="s">
        <v>3</v>
      </c>
      <c r="M6" s="393" t="s">
        <v>4</v>
      </c>
      <c r="N6" s="393" t="s">
        <v>3</v>
      </c>
      <c r="O6" s="393" t="s">
        <v>3</v>
      </c>
      <c r="P6" s="462" t="s">
        <v>1</v>
      </c>
      <c r="Q6" s="463" t="s">
        <v>2</v>
      </c>
    </row>
    <row r="7" spans="2:17" x14ac:dyDescent="0.25">
      <c r="B7" s="389" t="s">
        <v>0</v>
      </c>
      <c r="C7" s="458">
        <v>43089</v>
      </c>
      <c r="D7" s="383">
        <v>108</v>
      </c>
      <c r="E7" s="383">
        <v>5771</v>
      </c>
      <c r="F7" s="383">
        <v>38</v>
      </c>
      <c r="G7" s="383">
        <v>1119000</v>
      </c>
      <c r="H7" s="376">
        <v>119000</v>
      </c>
      <c r="I7" s="383">
        <v>91</v>
      </c>
      <c r="J7" s="383">
        <v>56</v>
      </c>
      <c r="K7" s="383">
        <v>85</v>
      </c>
      <c r="L7" s="383">
        <v>69</v>
      </c>
      <c r="M7" s="383">
        <v>139</v>
      </c>
      <c r="N7" s="383">
        <v>135</v>
      </c>
      <c r="O7" s="383">
        <v>204</v>
      </c>
      <c r="P7" s="384">
        <v>120</v>
      </c>
      <c r="Q7" s="384">
        <v>20</v>
      </c>
    </row>
    <row r="8" spans="2:17" x14ac:dyDescent="0.25">
      <c r="B8" s="387" t="s">
        <v>24</v>
      </c>
      <c r="C8" s="427"/>
      <c r="D8" s="392">
        <v>30.9</v>
      </c>
      <c r="E8" s="392">
        <v>1824</v>
      </c>
      <c r="F8" s="392">
        <v>0</v>
      </c>
      <c r="G8" s="392">
        <v>1600000</v>
      </c>
      <c r="H8" s="392">
        <v>99000</v>
      </c>
      <c r="I8" s="392">
        <v>6</v>
      </c>
      <c r="J8" s="392">
        <v>106</v>
      </c>
      <c r="K8" s="392">
        <v>18</v>
      </c>
      <c r="L8" s="392">
        <v>19</v>
      </c>
      <c r="M8" s="392">
        <v>20</v>
      </c>
      <c r="N8" s="392">
        <v>20</v>
      </c>
      <c r="O8" s="392">
        <v>39</v>
      </c>
      <c r="P8" s="392">
        <v>8</v>
      </c>
      <c r="Q8" s="392">
        <v>2</v>
      </c>
    </row>
    <row r="9" spans="2:17" x14ac:dyDescent="0.25">
      <c r="B9" s="387" t="s">
        <v>25</v>
      </c>
      <c r="C9" s="459"/>
      <c r="D9" s="256">
        <v>23</v>
      </c>
      <c r="E9" s="256">
        <v>210</v>
      </c>
      <c r="F9" s="256">
        <v>6</v>
      </c>
      <c r="G9" s="256">
        <v>329605</v>
      </c>
      <c r="H9" s="256">
        <v>30950</v>
      </c>
      <c r="I9" s="256">
        <v>44</v>
      </c>
      <c r="J9" s="256">
        <v>34</v>
      </c>
      <c r="K9" s="256">
        <v>17</v>
      </c>
      <c r="L9" s="256">
        <v>17</v>
      </c>
      <c r="M9" s="256">
        <v>10</v>
      </c>
      <c r="N9" s="256">
        <v>4</v>
      </c>
      <c r="O9" s="370">
        <v>21</v>
      </c>
      <c r="P9" s="370">
        <v>14</v>
      </c>
      <c r="Q9" s="370">
        <v>2</v>
      </c>
    </row>
    <row r="10" spans="2:17" x14ac:dyDescent="0.25">
      <c r="B10" s="387" t="s">
        <v>85</v>
      </c>
      <c r="C10" s="428"/>
      <c r="D10" s="391">
        <v>0.24</v>
      </c>
      <c r="E10" s="390">
        <v>206</v>
      </c>
      <c r="F10" s="383">
        <v>135</v>
      </c>
      <c r="G10" s="383">
        <v>0</v>
      </c>
      <c r="H10" s="383">
        <v>187017</v>
      </c>
      <c r="I10" s="383">
        <v>0</v>
      </c>
      <c r="J10" s="383">
        <v>57</v>
      </c>
      <c r="K10" s="383">
        <v>39</v>
      </c>
      <c r="L10" s="383">
        <v>41</v>
      </c>
      <c r="M10" s="383">
        <v>0</v>
      </c>
      <c r="N10" s="383">
        <v>41</v>
      </c>
      <c r="O10" s="383">
        <v>0</v>
      </c>
      <c r="P10" s="384">
        <v>121</v>
      </c>
      <c r="Q10" s="384">
        <v>0</v>
      </c>
    </row>
    <row r="11" spans="2:17" x14ac:dyDescent="0.25">
      <c r="B11" s="429"/>
      <c r="C11" s="430"/>
      <c r="D11" s="388">
        <f t="shared" ref="D11:Q11" si="0">SUM(D7:D10)</f>
        <v>162.14000000000001</v>
      </c>
      <c r="E11" s="388">
        <f t="shared" si="0"/>
        <v>8011</v>
      </c>
      <c r="F11" s="388">
        <f t="shared" si="0"/>
        <v>179</v>
      </c>
      <c r="G11" s="388">
        <f t="shared" si="0"/>
        <v>3048605</v>
      </c>
      <c r="H11" s="388">
        <f t="shared" si="0"/>
        <v>435967</v>
      </c>
      <c r="I11" s="388">
        <f t="shared" si="0"/>
        <v>141</v>
      </c>
      <c r="J11" s="388">
        <f t="shared" si="0"/>
        <v>253</v>
      </c>
      <c r="K11" s="388">
        <f t="shared" si="0"/>
        <v>159</v>
      </c>
      <c r="L11" s="388">
        <f t="shared" si="0"/>
        <v>146</v>
      </c>
      <c r="M11" s="388">
        <f t="shared" si="0"/>
        <v>169</v>
      </c>
      <c r="N11" s="388">
        <f t="shared" si="0"/>
        <v>200</v>
      </c>
      <c r="O11" s="388">
        <f t="shared" si="0"/>
        <v>264</v>
      </c>
      <c r="P11" s="388">
        <f t="shared" si="0"/>
        <v>263</v>
      </c>
      <c r="Q11" s="464">
        <f t="shared" si="0"/>
        <v>24</v>
      </c>
    </row>
  </sheetData>
  <mergeCells count="16">
    <mergeCell ref="B11:C11"/>
    <mergeCell ref="B4:B6"/>
    <mergeCell ref="C4:C6"/>
    <mergeCell ref="D4:D6"/>
    <mergeCell ref="E4:E6"/>
    <mergeCell ref="B2:M2"/>
    <mergeCell ref="P4:Q5"/>
    <mergeCell ref="K5:L5"/>
    <mergeCell ref="M5:N5"/>
    <mergeCell ref="C7:C10"/>
    <mergeCell ref="F4:F6"/>
    <mergeCell ref="G4:G6"/>
    <mergeCell ref="H4:H6"/>
    <mergeCell ref="I4:I6"/>
    <mergeCell ref="J4:J6"/>
    <mergeCell ref="K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796"/>
  <sheetViews>
    <sheetView topLeftCell="A106" zoomScale="90" zoomScaleNormal="90" workbookViewId="0">
      <selection activeCell="D121" sqref="D121:O121"/>
    </sheetView>
  </sheetViews>
  <sheetFormatPr defaultRowHeight="15" x14ac:dyDescent="0.25"/>
  <cols>
    <col min="2" max="2" width="23" customWidth="1"/>
    <col min="3" max="3" width="17.28515625" customWidth="1"/>
    <col min="4" max="4" width="25.28515625" customWidth="1"/>
    <col min="5" max="5" width="18" customWidth="1"/>
    <col min="6" max="6" width="16.28515625" customWidth="1"/>
    <col min="7" max="7" width="14.28515625" customWidth="1"/>
    <col min="8" max="8" width="21.140625" customWidth="1"/>
    <col min="9" max="9" width="18.140625" customWidth="1"/>
    <col min="10" max="10" width="12.5703125" customWidth="1"/>
    <col min="11" max="11" width="18.140625" customWidth="1"/>
    <col min="12" max="12" width="12.5703125" customWidth="1"/>
    <col min="13" max="13" width="18.85546875" customWidth="1"/>
    <col min="14" max="14" width="12.28515625" customWidth="1"/>
    <col min="15" max="15" width="10" customWidth="1"/>
    <col min="16" max="16" width="8.85546875" customWidth="1"/>
    <col min="17" max="17" width="9.28515625" bestFit="1" customWidth="1"/>
    <col min="18" max="18" width="12.140625" customWidth="1"/>
    <col min="21" max="21" width="12.140625" customWidth="1"/>
  </cols>
  <sheetData>
    <row r="2" spans="2:17" ht="18.75" x14ac:dyDescent="0.3">
      <c r="B2" s="405" t="s">
        <v>47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4" spans="2:17" x14ac:dyDescent="0.25">
      <c r="B4" s="406" t="s">
        <v>5</v>
      </c>
      <c r="C4" s="406" t="s">
        <v>12</v>
      </c>
      <c r="D4" s="406" t="s">
        <v>6</v>
      </c>
      <c r="E4" s="406" t="s">
        <v>17</v>
      </c>
      <c r="F4" s="406" t="s">
        <v>15</v>
      </c>
      <c r="G4" s="406" t="s">
        <v>7</v>
      </c>
      <c r="H4" s="406" t="s">
        <v>14</v>
      </c>
      <c r="I4" s="406" t="s">
        <v>13</v>
      </c>
      <c r="J4" s="406" t="s">
        <v>8</v>
      </c>
      <c r="K4" s="398" t="s">
        <v>9</v>
      </c>
      <c r="L4" s="409"/>
      <c r="M4" s="409"/>
      <c r="N4" s="409"/>
      <c r="O4" s="399"/>
      <c r="P4" s="394" t="s">
        <v>16</v>
      </c>
      <c r="Q4" s="395"/>
    </row>
    <row r="5" spans="2:17" ht="30" x14ac:dyDescent="0.25">
      <c r="B5" s="407"/>
      <c r="C5" s="407"/>
      <c r="D5" s="407"/>
      <c r="E5" s="407"/>
      <c r="F5" s="407"/>
      <c r="G5" s="407"/>
      <c r="H5" s="407"/>
      <c r="I5" s="407"/>
      <c r="J5" s="407"/>
      <c r="K5" s="398" t="s">
        <v>1</v>
      </c>
      <c r="L5" s="399"/>
      <c r="M5" s="398" t="s">
        <v>2</v>
      </c>
      <c r="N5" s="399"/>
      <c r="O5" s="5" t="s">
        <v>10</v>
      </c>
      <c r="P5" s="396"/>
      <c r="Q5" s="397"/>
    </row>
    <row r="6" spans="2:17" x14ac:dyDescent="0.25">
      <c r="B6" s="408"/>
      <c r="C6" s="408"/>
      <c r="D6" s="408"/>
      <c r="E6" s="408"/>
      <c r="F6" s="408"/>
      <c r="G6" s="408"/>
      <c r="H6" s="408"/>
      <c r="I6" s="408"/>
      <c r="J6" s="408"/>
      <c r="K6" s="5" t="s">
        <v>4</v>
      </c>
      <c r="L6" s="5" t="s">
        <v>3</v>
      </c>
      <c r="M6" s="5" t="s">
        <v>4</v>
      </c>
      <c r="N6" s="5" t="s">
        <v>3</v>
      </c>
      <c r="O6" s="5" t="s">
        <v>3</v>
      </c>
      <c r="P6" s="6" t="s">
        <v>1</v>
      </c>
      <c r="Q6" s="6" t="s">
        <v>2</v>
      </c>
    </row>
    <row r="7" spans="2:17" x14ac:dyDescent="0.25">
      <c r="B7" s="9" t="s">
        <v>0</v>
      </c>
      <c r="C7" s="400">
        <v>42674</v>
      </c>
      <c r="D7" s="13">
        <v>156</v>
      </c>
      <c r="E7" s="13">
        <v>277</v>
      </c>
      <c r="F7" s="13">
        <v>42</v>
      </c>
      <c r="G7" s="13">
        <v>596</v>
      </c>
      <c r="H7" s="14">
        <v>132200</v>
      </c>
      <c r="I7" s="13">
        <v>103</v>
      </c>
      <c r="J7" s="13">
        <v>32</v>
      </c>
      <c r="K7" s="13">
        <v>47</v>
      </c>
      <c r="L7" s="13">
        <v>45</v>
      </c>
      <c r="M7" s="13">
        <v>54</v>
      </c>
      <c r="N7" s="13">
        <v>49</v>
      </c>
      <c r="O7" s="13">
        <v>101</v>
      </c>
      <c r="P7" s="15">
        <v>93</v>
      </c>
      <c r="Q7" s="15">
        <v>12</v>
      </c>
    </row>
    <row r="8" spans="2:17" ht="30" x14ac:dyDescent="0.25">
      <c r="B8" s="9" t="s">
        <v>24</v>
      </c>
      <c r="C8" s="401"/>
      <c r="D8" s="13">
        <v>12</v>
      </c>
      <c r="E8" s="13">
        <v>108</v>
      </c>
      <c r="F8" s="13">
        <v>5</v>
      </c>
      <c r="G8" s="14">
        <v>129.97999999999999</v>
      </c>
      <c r="H8" s="14">
        <v>144430</v>
      </c>
      <c r="I8" s="13">
        <v>10</v>
      </c>
      <c r="J8" s="13">
        <v>36</v>
      </c>
      <c r="K8" s="13">
        <v>16</v>
      </c>
      <c r="L8" s="13">
        <v>15</v>
      </c>
      <c r="M8" s="13">
        <v>10</v>
      </c>
      <c r="N8" s="13">
        <v>6</v>
      </c>
      <c r="O8" s="13">
        <v>21</v>
      </c>
      <c r="P8" s="17">
        <v>18</v>
      </c>
      <c r="Q8" s="17" t="s">
        <v>23</v>
      </c>
    </row>
    <row r="9" spans="2:17" ht="30" x14ac:dyDescent="0.25">
      <c r="B9" s="9" t="s">
        <v>25</v>
      </c>
      <c r="C9" s="401"/>
      <c r="D9" s="13">
        <v>41</v>
      </c>
      <c r="E9" s="13">
        <v>68</v>
      </c>
      <c r="F9" s="13" t="s">
        <v>23</v>
      </c>
      <c r="G9" s="13">
        <v>39</v>
      </c>
      <c r="H9" s="14">
        <v>7248</v>
      </c>
      <c r="I9" s="13">
        <v>66</v>
      </c>
      <c r="J9" s="13">
        <v>34</v>
      </c>
      <c r="K9" s="13">
        <v>12</v>
      </c>
      <c r="L9" s="13">
        <v>12</v>
      </c>
      <c r="M9" s="13">
        <v>3</v>
      </c>
      <c r="N9" s="13">
        <v>3</v>
      </c>
      <c r="O9" s="13">
        <v>15</v>
      </c>
      <c r="P9" s="17" t="s">
        <v>23</v>
      </c>
      <c r="Q9" s="17" t="s">
        <v>23</v>
      </c>
    </row>
    <row r="10" spans="2:17" ht="30" x14ac:dyDescent="0.25">
      <c r="B10" s="9" t="s">
        <v>26</v>
      </c>
      <c r="C10" s="401"/>
      <c r="D10" s="13">
        <v>18</v>
      </c>
      <c r="E10" s="13" t="s">
        <v>23</v>
      </c>
      <c r="F10" s="13" t="s">
        <v>23</v>
      </c>
      <c r="G10" s="13">
        <v>25</v>
      </c>
      <c r="H10" s="14">
        <v>3500</v>
      </c>
      <c r="I10" s="13">
        <v>23</v>
      </c>
      <c r="J10" s="13">
        <v>21</v>
      </c>
      <c r="K10" s="13">
        <v>14</v>
      </c>
      <c r="L10" s="13">
        <v>10</v>
      </c>
      <c r="M10" s="13">
        <v>2</v>
      </c>
      <c r="N10" s="13">
        <v>3</v>
      </c>
      <c r="O10" s="13">
        <v>13</v>
      </c>
      <c r="P10" s="17">
        <v>6</v>
      </c>
      <c r="Q10" s="17" t="s">
        <v>23</v>
      </c>
    </row>
    <row r="11" spans="2:17" x14ac:dyDescent="0.25">
      <c r="B11" s="402" t="s">
        <v>11</v>
      </c>
      <c r="C11" s="403"/>
      <c r="D11" s="16">
        <f t="shared" ref="D11:Q11" si="0">SUM(D7:D10)</f>
        <v>227</v>
      </c>
      <c r="E11" s="16">
        <f t="shared" si="0"/>
        <v>453</v>
      </c>
      <c r="F11" s="16">
        <f t="shared" si="0"/>
        <v>47</v>
      </c>
      <c r="G11" s="16">
        <f t="shared" si="0"/>
        <v>789.98</v>
      </c>
      <c r="H11" s="16">
        <f t="shared" si="0"/>
        <v>287378</v>
      </c>
      <c r="I11" s="16">
        <f t="shared" si="0"/>
        <v>202</v>
      </c>
      <c r="J11" s="16">
        <f t="shared" si="0"/>
        <v>123</v>
      </c>
      <c r="K11" s="16">
        <f t="shared" si="0"/>
        <v>89</v>
      </c>
      <c r="L11" s="16">
        <f t="shared" si="0"/>
        <v>82</v>
      </c>
      <c r="M11" s="16">
        <f t="shared" si="0"/>
        <v>69</v>
      </c>
      <c r="N11" s="16">
        <f t="shared" si="0"/>
        <v>61</v>
      </c>
      <c r="O11" s="16">
        <f t="shared" si="0"/>
        <v>150</v>
      </c>
      <c r="P11" s="10">
        <f t="shared" si="0"/>
        <v>117</v>
      </c>
      <c r="Q11" s="10">
        <f t="shared" si="0"/>
        <v>12</v>
      </c>
    </row>
    <row r="14" spans="2:17" ht="18.75" x14ac:dyDescent="0.25">
      <c r="B14" s="404" t="s">
        <v>48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</row>
    <row r="17" spans="2:18" ht="18.75" x14ac:dyDescent="0.3">
      <c r="B17" s="405" t="s">
        <v>49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</row>
    <row r="19" spans="2:18" x14ac:dyDescent="0.25">
      <c r="B19" s="406" t="s">
        <v>5</v>
      </c>
      <c r="C19" s="406" t="s">
        <v>12</v>
      </c>
      <c r="D19" s="406" t="s">
        <v>6</v>
      </c>
      <c r="E19" s="406" t="s">
        <v>17</v>
      </c>
      <c r="F19" s="406" t="s">
        <v>15</v>
      </c>
      <c r="G19" s="406" t="s">
        <v>7</v>
      </c>
      <c r="H19" s="406" t="s">
        <v>14</v>
      </c>
      <c r="I19" s="406" t="s">
        <v>13</v>
      </c>
      <c r="J19" s="406" t="s">
        <v>8</v>
      </c>
      <c r="K19" s="398" t="s">
        <v>9</v>
      </c>
      <c r="L19" s="409"/>
      <c r="M19" s="409"/>
      <c r="N19" s="409"/>
      <c r="O19" s="399"/>
      <c r="P19" s="394" t="s">
        <v>16</v>
      </c>
      <c r="Q19" s="395"/>
      <c r="R19" s="21"/>
    </row>
    <row r="20" spans="2:18" ht="30" x14ac:dyDescent="0.25">
      <c r="B20" s="407"/>
      <c r="C20" s="407"/>
      <c r="D20" s="407"/>
      <c r="E20" s="407"/>
      <c r="F20" s="407"/>
      <c r="G20" s="407"/>
      <c r="H20" s="407"/>
      <c r="I20" s="407"/>
      <c r="J20" s="407"/>
      <c r="K20" s="398" t="s">
        <v>1</v>
      </c>
      <c r="L20" s="399"/>
      <c r="M20" s="398" t="s">
        <v>2</v>
      </c>
      <c r="N20" s="399"/>
      <c r="O20" s="5" t="s">
        <v>10</v>
      </c>
      <c r="P20" s="396"/>
      <c r="Q20" s="397"/>
      <c r="R20" s="22" t="s">
        <v>51</v>
      </c>
    </row>
    <row r="21" spans="2:18" x14ac:dyDescent="0.25">
      <c r="B21" s="408"/>
      <c r="C21" s="408"/>
      <c r="D21" s="408"/>
      <c r="E21" s="408"/>
      <c r="F21" s="408"/>
      <c r="G21" s="408"/>
      <c r="H21" s="408"/>
      <c r="I21" s="408"/>
      <c r="J21" s="408"/>
      <c r="K21" s="5" t="s">
        <v>4</v>
      </c>
      <c r="L21" s="5" t="s">
        <v>3</v>
      </c>
      <c r="M21" s="5" t="s">
        <v>4</v>
      </c>
      <c r="N21" s="5" t="s">
        <v>3</v>
      </c>
      <c r="O21" s="5" t="s">
        <v>3</v>
      </c>
      <c r="P21" s="6" t="s">
        <v>1</v>
      </c>
      <c r="Q21" s="6" t="s">
        <v>2</v>
      </c>
      <c r="R21" s="5" t="s">
        <v>2</v>
      </c>
    </row>
    <row r="22" spans="2:18" x14ac:dyDescent="0.25">
      <c r="B22" s="9" t="s">
        <v>0</v>
      </c>
      <c r="C22" s="400">
        <v>42675</v>
      </c>
      <c r="D22" s="13">
        <v>215</v>
      </c>
      <c r="E22" s="13">
        <v>534</v>
      </c>
      <c r="F22" s="13">
        <v>60</v>
      </c>
      <c r="G22" s="13">
        <v>774</v>
      </c>
      <c r="H22" s="14">
        <v>246700</v>
      </c>
      <c r="I22" s="13">
        <v>124</v>
      </c>
      <c r="J22" s="13">
        <v>98</v>
      </c>
      <c r="K22" s="13">
        <v>53</v>
      </c>
      <c r="L22" s="13">
        <v>49</v>
      </c>
      <c r="M22" s="13">
        <v>55</v>
      </c>
      <c r="N22" s="13">
        <v>54</v>
      </c>
      <c r="O22" s="13">
        <v>103</v>
      </c>
      <c r="P22" s="15">
        <v>108</v>
      </c>
      <c r="Q22" s="18">
        <v>12</v>
      </c>
      <c r="R22" s="20">
        <v>22</v>
      </c>
    </row>
    <row r="23" spans="2:18" ht="30" x14ac:dyDescent="0.25">
      <c r="B23" s="9" t="s">
        <v>24</v>
      </c>
      <c r="C23" s="401"/>
      <c r="D23" s="13">
        <v>49</v>
      </c>
      <c r="E23" s="13">
        <v>180</v>
      </c>
      <c r="F23" s="13">
        <v>4</v>
      </c>
      <c r="G23" s="14">
        <v>242.94</v>
      </c>
      <c r="H23" s="14">
        <v>141787</v>
      </c>
      <c r="I23" s="13">
        <v>36</v>
      </c>
      <c r="J23" s="13">
        <v>117</v>
      </c>
      <c r="K23" s="13">
        <v>19</v>
      </c>
      <c r="L23" s="13">
        <v>19</v>
      </c>
      <c r="M23" s="13">
        <v>7</v>
      </c>
      <c r="N23" s="13">
        <v>6</v>
      </c>
      <c r="O23" s="13">
        <v>25</v>
      </c>
      <c r="P23" s="17">
        <v>18</v>
      </c>
      <c r="Q23" s="19" t="s">
        <v>23</v>
      </c>
      <c r="R23" s="13">
        <v>5</v>
      </c>
    </row>
    <row r="24" spans="2:18" ht="30" x14ac:dyDescent="0.25">
      <c r="B24" s="9" t="s">
        <v>25</v>
      </c>
      <c r="C24" s="401"/>
      <c r="D24" s="13">
        <v>28</v>
      </c>
      <c r="E24" s="13">
        <v>24</v>
      </c>
      <c r="F24" s="13" t="s">
        <v>23</v>
      </c>
      <c r="G24" s="13">
        <v>34</v>
      </c>
      <c r="H24" s="14">
        <v>7000</v>
      </c>
      <c r="I24" s="13">
        <v>64</v>
      </c>
      <c r="J24" s="13">
        <v>38</v>
      </c>
      <c r="K24" s="13">
        <v>12</v>
      </c>
      <c r="L24" s="13">
        <v>12</v>
      </c>
      <c r="M24" s="13">
        <v>3</v>
      </c>
      <c r="N24" s="13">
        <v>3</v>
      </c>
      <c r="O24" s="13">
        <v>15</v>
      </c>
      <c r="P24" s="17" t="s">
        <v>23</v>
      </c>
      <c r="Q24" s="19" t="s">
        <v>23</v>
      </c>
      <c r="R24" s="13">
        <v>4</v>
      </c>
    </row>
    <row r="25" spans="2:18" ht="30" x14ac:dyDescent="0.25">
      <c r="B25" s="9" t="s">
        <v>26</v>
      </c>
      <c r="C25" s="401"/>
      <c r="D25" s="13">
        <v>21</v>
      </c>
      <c r="E25" s="13" t="s">
        <v>23</v>
      </c>
      <c r="F25" s="13" t="s">
        <v>23</v>
      </c>
      <c r="G25" s="13">
        <v>26</v>
      </c>
      <c r="H25" s="14">
        <v>5800</v>
      </c>
      <c r="I25" s="13">
        <v>23</v>
      </c>
      <c r="J25" s="13">
        <v>21</v>
      </c>
      <c r="K25" s="13">
        <v>14</v>
      </c>
      <c r="L25" s="13">
        <v>13</v>
      </c>
      <c r="M25" s="13">
        <v>3</v>
      </c>
      <c r="N25" s="13">
        <v>3</v>
      </c>
      <c r="O25" s="13">
        <v>16</v>
      </c>
      <c r="P25" s="17">
        <v>5</v>
      </c>
      <c r="Q25" s="19" t="s">
        <v>23</v>
      </c>
      <c r="R25" s="13">
        <v>3</v>
      </c>
    </row>
    <row r="26" spans="2:18" x14ac:dyDescent="0.25">
      <c r="B26" s="402" t="s">
        <v>11</v>
      </c>
      <c r="C26" s="403"/>
      <c r="D26" s="16">
        <f t="shared" ref="D26:R26" si="1">SUM(D22:D25)</f>
        <v>313</v>
      </c>
      <c r="E26" s="16">
        <f t="shared" si="1"/>
        <v>738</v>
      </c>
      <c r="F26" s="16">
        <f t="shared" si="1"/>
        <v>64</v>
      </c>
      <c r="G26" s="16">
        <f t="shared" si="1"/>
        <v>1076.94</v>
      </c>
      <c r="H26" s="16">
        <f t="shared" si="1"/>
        <v>401287</v>
      </c>
      <c r="I26" s="16">
        <f t="shared" si="1"/>
        <v>247</v>
      </c>
      <c r="J26" s="16">
        <f t="shared" si="1"/>
        <v>274</v>
      </c>
      <c r="K26" s="16">
        <f t="shared" si="1"/>
        <v>98</v>
      </c>
      <c r="L26" s="16">
        <f t="shared" si="1"/>
        <v>93</v>
      </c>
      <c r="M26" s="16">
        <f t="shared" si="1"/>
        <v>68</v>
      </c>
      <c r="N26" s="16">
        <f t="shared" si="1"/>
        <v>66</v>
      </c>
      <c r="O26" s="16">
        <f t="shared" si="1"/>
        <v>159</v>
      </c>
      <c r="P26" s="10">
        <f t="shared" si="1"/>
        <v>131</v>
      </c>
      <c r="Q26" s="10">
        <f t="shared" si="1"/>
        <v>12</v>
      </c>
      <c r="R26" s="10">
        <f t="shared" si="1"/>
        <v>34</v>
      </c>
    </row>
    <row r="29" spans="2:18" ht="18.75" x14ac:dyDescent="0.25">
      <c r="B29" s="404" t="s">
        <v>50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</row>
    <row r="32" spans="2:18" ht="15.75" thickBot="1" x14ac:dyDescent="0.3"/>
    <row r="33" spans="2:13" x14ac:dyDescent="0.25">
      <c r="B33" s="417" t="s">
        <v>69</v>
      </c>
      <c r="C33" s="418"/>
      <c r="D33" s="418"/>
      <c r="E33" s="418"/>
      <c r="F33" s="419"/>
      <c r="G33" s="23"/>
      <c r="H33" s="23"/>
      <c r="I33" s="23"/>
      <c r="J33" s="23"/>
    </row>
    <row r="34" spans="2:13" ht="15.75" thickBot="1" x14ac:dyDescent="0.3">
      <c r="B34" s="420"/>
      <c r="C34" s="421"/>
      <c r="D34" s="421"/>
      <c r="E34" s="421"/>
      <c r="F34" s="422"/>
    </row>
    <row r="35" spans="2:13" ht="38.25" thickBot="1" x14ac:dyDescent="0.3">
      <c r="B35" s="25"/>
      <c r="C35" s="26" t="s">
        <v>58</v>
      </c>
      <c r="D35" s="27" t="s">
        <v>65</v>
      </c>
      <c r="E35" s="27" t="s">
        <v>66</v>
      </c>
      <c r="F35" s="28" t="s">
        <v>67</v>
      </c>
      <c r="G35" s="24"/>
      <c r="H35" s="24"/>
      <c r="I35" s="24"/>
      <c r="J35" s="24"/>
      <c r="K35" s="24"/>
      <c r="L35" s="24"/>
      <c r="M35" s="24"/>
    </row>
    <row r="36" spans="2:13" ht="18.75" x14ac:dyDescent="0.3">
      <c r="B36" s="29" t="s">
        <v>52</v>
      </c>
      <c r="C36" s="30">
        <v>4</v>
      </c>
      <c r="D36" s="31">
        <v>2</v>
      </c>
      <c r="E36" s="31"/>
      <c r="F36" s="32">
        <v>2</v>
      </c>
    </row>
    <row r="37" spans="2:13" ht="18.75" x14ac:dyDescent="0.3">
      <c r="B37" s="33" t="s">
        <v>53</v>
      </c>
      <c r="C37" s="34">
        <v>1</v>
      </c>
      <c r="D37" s="35">
        <v>2</v>
      </c>
      <c r="E37" s="35"/>
      <c r="F37" s="36"/>
    </row>
    <row r="38" spans="2:13" ht="18.75" x14ac:dyDescent="0.3">
      <c r="B38" s="33" t="s">
        <v>54</v>
      </c>
      <c r="C38" s="34"/>
      <c r="D38" s="35">
        <v>3</v>
      </c>
      <c r="E38" s="35">
        <v>1</v>
      </c>
      <c r="F38" s="36">
        <v>1</v>
      </c>
    </row>
    <row r="39" spans="2:13" ht="18.75" x14ac:dyDescent="0.3">
      <c r="B39" s="33" t="s">
        <v>55</v>
      </c>
      <c r="C39" s="34">
        <v>18</v>
      </c>
      <c r="D39" s="35">
        <v>2</v>
      </c>
      <c r="E39" s="35">
        <v>2</v>
      </c>
      <c r="F39" s="36">
        <v>4</v>
      </c>
    </row>
    <row r="40" spans="2:13" ht="18.75" x14ac:dyDescent="0.3">
      <c r="B40" s="33" t="s">
        <v>56</v>
      </c>
      <c r="C40" s="34"/>
      <c r="D40" s="35">
        <v>2</v>
      </c>
      <c r="E40" s="35"/>
      <c r="F40" s="36"/>
    </row>
    <row r="41" spans="2:13" ht="18.75" x14ac:dyDescent="0.3">
      <c r="B41" s="33" t="s">
        <v>57</v>
      </c>
      <c r="C41" s="34"/>
      <c r="D41" s="35">
        <v>6</v>
      </c>
      <c r="E41" s="35">
        <v>4</v>
      </c>
      <c r="F41" s="36"/>
    </row>
    <row r="42" spans="2:13" ht="18.75" x14ac:dyDescent="0.3">
      <c r="B42" s="33" t="s">
        <v>59</v>
      </c>
      <c r="C42" s="34">
        <v>5</v>
      </c>
      <c r="D42" s="35"/>
      <c r="E42" s="35"/>
      <c r="F42" s="36"/>
    </row>
    <row r="43" spans="2:13" ht="18.75" x14ac:dyDescent="0.3">
      <c r="B43" s="33" t="s">
        <v>60</v>
      </c>
      <c r="C43" s="34">
        <v>1</v>
      </c>
      <c r="D43" s="35"/>
      <c r="E43" s="35"/>
      <c r="F43" s="36"/>
    </row>
    <row r="44" spans="2:13" ht="18.75" x14ac:dyDescent="0.3">
      <c r="B44" s="33" t="s">
        <v>61</v>
      </c>
      <c r="C44" s="34">
        <v>6</v>
      </c>
      <c r="D44" s="35"/>
      <c r="E44" s="35"/>
      <c r="F44" s="36"/>
    </row>
    <row r="45" spans="2:13" ht="18.75" x14ac:dyDescent="0.3">
      <c r="B45" s="33" t="s">
        <v>62</v>
      </c>
      <c r="C45" s="34">
        <v>9</v>
      </c>
      <c r="D45" s="35"/>
      <c r="E45" s="35"/>
      <c r="F45" s="36">
        <v>4</v>
      </c>
    </row>
    <row r="46" spans="2:13" ht="18.75" x14ac:dyDescent="0.3">
      <c r="B46" s="33" t="s">
        <v>63</v>
      </c>
      <c r="C46" s="34">
        <v>3</v>
      </c>
      <c r="D46" s="35"/>
      <c r="E46" s="35"/>
      <c r="F46" s="36"/>
    </row>
    <row r="47" spans="2:13" ht="19.5" thickBot="1" x14ac:dyDescent="0.35">
      <c r="B47" s="37" t="s">
        <v>64</v>
      </c>
      <c r="C47" s="38">
        <v>1</v>
      </c>
      <c r="D47" s="39"/>
      <c r="E47" s="39">
        <v>3</v>
      </c>
      <c r="F47" s="40">
        <v>1</v>
      </c>
    </row>
    <row r="48" spans="2:13" ht="19.5" thickBot="1" x14ac:dyDescent="0.35">
      <c r="B48" s="41" t="s">
        <v>68</v>
      </c>
      <c r="C48" s="42">
        <f>SUM(C36:C47)</f>
        <v>48</v>
      </c>
      <c r="D48" s="42">
        <f>SUM(D36:D47)</f>
        <v>17</v>
      </c>
      <c r="E48" s="42">
        <f>SUM(E36:E47)</f>
        <v>10</v>
      </c>
      <c r="F48" s="42">
        <f>SUM(F36:F47)</f>
        <v>12</v>
      </c>
    </row>
    <row r="49" spans="2:17" x14ac:dyDescent="0.25">
      <c r="B49" s="1"/>
      <c r="C49" s="1"/>
      <c r="D49" s="1"/>
      <c r="E49" s="1"/>
      <c r="F49" s="1"/>
    </row>
    <row r="51" spans="2:17" ht="18.75" x14ac:dyDescent="0.3">
      <c r="B51" s="405" t="s">
        <v>70</v>
      </c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</row>
    <row r="53" spans="2:17" x14ac:dyDescent="0.25">
      <c r="B53" s="406" t="s">
        <v>5</v>
      </c>
      <c r="C53" s="406" t="s">
        <v>12</v>
      </c>
      <c r="D53" s="406" t="s">
        <v>6</v>
      </c>
      <c r="E53" s="406" t="s">
        <v>17</v>
      </c>
      <c r="F53" s="406" t="s">
        <v>15</v>
      </c>
      <c r="G53" s="406" t="s">
        <v>7</v>
      </c>
      <c r="H53" s="406" t="s">
        <v>14</v>
      </c>
      <c r="I53" s="406" t="s">
        <v>13</v>
      </c>
      <c r="J53" s="406" t="s">
        <v>8</v>
      </c>
      <c r="K53" s="398" t="s">
        <v>9</v>
      </c>
      <c r="L53" s="409"/>
      <c r="M53" s="409"/>
      <c r="N53" s="409"/>
      <c r="O53" s="399"/>
      <c r="P53" s="394" t="s">
        <v>16</v>
      </c>
      <c r="Q53" s="415"/>
    </row>
    <row r="54" spans="2:17" ht="30" x14ac:dyDescent="0.25">
      <c r="B54" s="407"/>
      <c r="C54" s="407"/>
      <c r="D54" s="407"/>
      <c r="E54" s="407"/>
      <c r="F54" s="407"/>
      <c r="G54" s="407"/>
      <c r="H54" s="407"/>
      <c r="I54" s="407"/>
      <c r="J54" s="407"/>
      <c r="K54" s="398" t="s">
        <v>1</v>
      </c>
      <c r="L54" s="399"/>
      <c r="M54" s="398" t="s">
        <v>2</v>
      </c>
      <c r="N54" s="399"/>
      <c r="O54" s="5" t="s">
        <v>10</v>
      </c>
      <c r="P54" s="396"/>
      <c r="Q54" s="416"/>
    </row>
    <row r="55" spans="2:17" x14ac:dyDescent="0.25">
      <c r="B55" s="408"/>
      <c r="C55" s="408"/>
      <c r="D55" s="408"/>
      <c r="E55" s="408"/>
      <c r="F55" s="408"/>
      <c r="G55" s="408"/>
      <c r="H55" s="408"/>
      <c r="I55" s="408"/>
      <c r="J55" s="408"/>
      <c r="K55" s="5" t="s">
        <v>4</v>
      </c>
      <c r="L55" s="5" t="s">
        <v>3</v>
      </c>
      <c r="M55" s="5" t="s">
        <v>4</v>
      </c>
      <c r="N55" s="5" t="s">
        <v>3</v>
      </c>
      <c r="O55" s="5" t="s">
        <v>3</v>
      </c>
      <c r="P55" s="6" t="s">
        <v>1</v>
      </c>
      <c r="Q55" s="43" t="s">
        <v>2</v>
      </c>
    </row>
    <row r="56" spans="2:17" x14ac:dyDescent="0.25">
      <c r="B56" s="9" t="s">
        <v>0</v>
      </c>
      <c r="C56" s="400">
        <v>42676</v>
      </c>
      <c r="D56" s="13">
        <v>232</v>
      </c>
      <c r="E56" s="13">
        <v>641</v>
      </c>
      <c r="F56" s="13">
        <v>60</v>
      </c>
      <c r="G56" s="13">
        <v>790</v>
      </c>
      <c r="H56" s="14">
        <v>210950</v>
      </c>
      <c r="I56" s="13">
        <v>131</v>
      </c>
      <c r="J56" s="13">
        <v>83</v>
      </c>
      <c r="K56" s="13">
        <v>48</v>
      </c>
      <c r="L56" s="13">
        <v>60</v>
      </c>
      <c r="M56" s="13">
        <v>66</v>
      </c>
      <c r="N56" s="13">
        <v>67</v>
      </c>
      <c r="O56" s="13">
        <v>127</v>
      </c>
      <c r="P56" s="15">
        <v>114</v>
      </c>
      <c r="Q56" s="18">
        <v>13</v>
      </c>
    </row>
    <row r="57" spans="2:17" ht="30" x14ac:dyDescent="0.25">
      <c r="B57" s="9" t="s">
        <v>24</v>
      </c>
      <c r="C57" s="401"/>
      <c r="D57" s="13">
        <v>66.5</v>
      </c>
      <c r="E57" s="13">
        <v>158</v>
      </c>
      <c r="F57" s="13">
        <v>9</v>
      </c>
      <c r="G57" s="14">
        <v>242.94</v>
      </c>
      <c r="H57" s="14">
        <v>130027</v>
      </c>
      <c r="I57" s="13" t="s">
        <v>23</v>
      </c>
      <c r="J57" s="13">
        <v>92</v>
      </c>
      <c r="K57" s="13">
        <v>19</v>
      </c>
      <c r="L57" s="13">
        <v>22</v>
      </c>
      <c r="M57" s="13">
        <v>7</v>
      </c>
      <c r="N57" s="13">
        <v>6</v>
      </c>
      <c r="O57" s="13">
        <v>28</v>
      </c>
      <c r="P57" s="17">
        <v>18</v>
      </c>
      <c r="Q57" s="19" t="s">
        <v>23</v>
      </c>
    </row>
    <row r="58" spans="2:17" ht="30" x14ac:dyDescent="0.25">
      <c r="B58" s="9" t="s">
        <v>25</v>
      </c>
      <c r="C58" s="401"/>
      <c r="D58" s="13">
        <v>42</v>
      </c>
      <c r="E58" s="13">
        <v>120</v>
      </c>
      <c r="F58" s="13" t="s">
        <v>23</v>
      </c>
      <c r="G58" s="13">
        <v>129</v>
      </c>
      <c r="H58" s="14">
        <v>7391</v>
      </c>
      <c r="I58" s="13">
        <v>54</v>
      </c>
      <c r="J58" s="13">
        <v>48</v>
      </c>
      <c r="K58" s="13">
        <v>12</v>
      </c>
      <c r="L58" s="13">
        <v>12</v>
      </c>
      <c r="M58" s="13">
        <v>3</v>
      </c>
      <c r="N58" s="13">
        <v>3</v>
      </c>
      <c r="O58" s="13">
        <v>15</v>
      </c>
      <c r="P58" s="17" t="s">
        <v>23</v>
      </c>
      <c r="Q58" s="19" t="s">
        <v>23</v>
      </c>
    </row>
    <row r="59" spans="2:17" ht="30" x14ac:dyDescent="0.25">
      <c r="B59" s="9" t="s">
        <v>26</v>
      </c>
      <c r="C59" s="401"/>
      <c r="D59" s="13" t="s">
        <v>23</v>
      </c>
      <c r="E59" s="13" t="s">
        <v>23</v>
      </c>
      <c r="F59" s="13" t="s">
        <v>23</v>
      </c>
      <c r="G59" s="13">
        <v>20</v>
      </c>
      <c r="H59" s="14">
        <v>2500</v>
      </c>
      <c r="I59" s="13">
        <v>23</v>
      </c>
      <c r="J59" s="13">
        <v>17</v>
      </c>
      <c r="K59" s="13">
        <v>3</v>
      </c>
      <c r="L59" s="13">
        <v>3</v>
      </c>
      <c r="M59" s="13">
        <v>3</v>
      </c>
      <c r="N59" s="13">
        <v>3</v>
      </c>
      <c r="O59" s="13">
        <v>6</v>
      </c>
      <c r="P59" s="17" t="s">
        <v>23</v>
      </c>
      <c r="Q59" s="19" t="s">
        <v>23</v>
      </c>
    </row>
    <row r="60" spans="2:17" x14ac:dyDescent="0.25">
      <c r="B60" s="402" t="s">
        <v>11</v>
      </c>
      <c r="C60" s="403"/>
      <c r="D60" s="16">
        <f t="shared" ref="D60:Q60" si="2">SUM(D56:D59)</f>
        <v>340.5</v>
      </c>
      <c r="E60" s="16">
        <f t="shared" si="2"/>
        <v>919</v>
      </c>
      <c r="F60" s="16">
        <f t="shared" si="2"/>
        <v>69</v>
      </c>
      <c r="G60" s="16">
        <f t="shared" si="2"/>
        <v>1181.94</v>
      </c>
      <c r="H60" s="16">
        <f t="shared" si="2"/>
        <v>350868</v>
      </c>
      <c r="I60" s="16">
        <f t="shared" si="2"/>
        <v>208</v>
      </c>
      <c r="J60" s="16">
        <f t="shared" si="2"/>
        <v>240</v>
      </c>
      <c r="K60" s="16">
        <f t="shared" si="2"/>
        <v>82</v>
      </c>
      <c r="L60" s="16">
        <f t="shared" si="2"/>
        <v>97</v>
      </c>
      <c r="M60" s="16">
        <f t="shared" si="2"/>
        <v>79</v>
      </c>
      <c r="N60" s="16">
        <f t="shared" si="2"/>
        <v>79</v>
      </c>
      <c r="O60" s="16">
        <f t="shared" si="2"/>
        <v>176</v>
      </c>
      <c r="P60" s="10">
        <f t="shared" si="2"/>
        <v>132</v>
      </c>
      <c r="Q60" s="44">
        <f t="shared" si="2"/>
        <v>13</v>
      </c>
    </row>
    <row r="63" spans="2:17" ht="18.75" x14ac:dyDescent="0.25">
      <c r="B63" s="404" t="s">
        <v>71</v>
      </c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</row>
    <row r="67" spans="2:17" ht="18.75" x14ac:dyDescent="0.3">
      <c r="B67" s="405" t="s">
        <v>72</v>
      </c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</row>
    <row r="69" spans="2:17" x14ac:dyDescent="0.25">
      <c r="B69" s="406" t="s">
        <v>5</v>
      </c>
      <c r="C69" s="406" t="s">
        <v>12</v>
      </c>
      <c r="D69" s="406" t="s">
        <v>6</v>
      </c>
      <c r="E69" s="406" t="s">
        <v>17</v>
      </c>
      <c r="F69" s="406" t="s">
        <v>15</v>
      </c>
      <c r="G69" s="406" t="s">
        <v>7</v>
      </c>
      <c r="H69" s="406" t="s">
        <v>14</v>
      </c>
      <c r="I69" s="406" t="s">
        <v>13</v>
      </c>
      <c r="J69" s="406" t="s">
        <v>8</v>
      </c>
      <c r="K69" s="398" t="s">
        <v>9</v>
      </c>
      <c r="L69" s="409"/>
      <c r="M69" s="409"/>
      <c r="N69" s="409"/>
      <c r="O69" s="399"/>
      <c r="P69" s="394" t="s">
        <v>16</v>
      </c>
      <c r="Q69" s="415"/>
    </row>
    <row r="70" spans="2:17" ht="30" x14ac:dyDescent="0.25">
      <c r="B70" s="407"/>
      <c r="C70" s="407"/>
      <c r="D70" s="407"/>
      <c r="E70" s="407"/>
      <c r="F70" s="407"/>
      <c r="G70" s="407"/>
      <c r="H70" s="407"/>
      <c r="I70" s="407"/>
      <c r="J70" s="407"/>
      <c r="K70" s="398" t="s">
        <v>1</v>
      </c>
      <c r="L70" s="399"/>
      <c r="M70" s="398" t="s">
        <v>2</v>
      </c>
      <c r="N70" s="399"/>
      <c r="O70" s="5" t="s">
        <v>10</v>
      </c>
      <c r="P70" s="396"/>
      <c r="Q70" s="416"/>
    </row>
    <row r="71" spans="2:17" x14ac:dyDescent="0.25">
      <c r="B71" s="408"/>
      <c r="C71" s="408"/>
      <c r="D71" s="408"/>
      <c r="E71" s="408"/>
      <c r="F71" s="408"/>
      <c r="G71" s="408"/>
      <c r="H71" s="408"/>
      <c r="I71" s="408"/>
      <c r="J71" s="408"/>
      <c r="K71" s="5" t="s">
        <v>4</v>
      </c>
      <c r="L71" s="5" t="s">
        <v>3</v>
      </c>
      <c r="M71" s="5" t="s">
        <v>4</v>
      </c>
      <c r="N71" s="5" t="s">
        <v>3</v>
      </c>
      <c r="O71" s="5" t="s">
        <v>3</v>
      </c>
      <c r="P71" s="6" t="s">
        <v>1</v>
      </c>
      <c r="Q71" s="43" t="s">
        <v>2</v>
      </c>
    </row>
    <row r="72" spans="2:17" x14ac:dyDescent="0.25">
      <c r="B72" s="9" t="s">
        <v>0</v>
      </c>
      <c r="C72" s="400">
        <v>42677</v>
      </c>
      <c r="D72" s="13">
        <v>54</v>
      </c>
      <c r="E72" s="13">
        <v>692</v>
      </c>
      <c r="F72" s="13">
        <v>69</v>
      </c>
      <c r="G72" s="13">
        <v>426</v>
      </c>
      <c r="H72" s="14">
        <v>227000</v>
      </c>
      <c r="I72" s="13">
        <v>147</v>
      </c>
      <c r="J72" s="13">
        <v>62</v>
      </c>
      <c r="K72" s="13">
        <v>52</v>
      </c>
      <c r="L72" s="13">
        <v>51</v>
      </c>
      <c r="M72" s="13">
        <v>58</v>
      </c>
      <c r="N72" s="13">
        <v>56</v>
      </c>
      <c r="O72" s="13">
        <v>107</v>
      </c>
      <c r="P72" s="15">
        <v>104</v>
      </c>
      <c r="Q72" s="18">
        <v>12</v>
      </c>
    </row>
    <row r="73" spans="2:17" ht="30" x14ac:dyDescent="0.25">
      <c r="B73" s="9" t="s">
        <v>24</v>
      </c>
      <c r="C73" s="401"/>
      <c r="D73" s="13">
        <v>36.6</v>
      </c>
      <c r="E73" s="13">
        <v>390</v>
      </c>
      <c r="F73" s="13">
        <v>7</v>
      </c>
      <c r="G73" s="14">
        <v>192.07</v>
      </c>
      <c r="H73" s="14">
        <v>168359</v>
      </c>
      <c r="I73" s="13">
        <v>60</v>
      </c>
      <c r="J73" s="13">
        <v>83</v>
      </c>
      <c r="K73" s="13">
        <v>19</v>
      </c>
      <c r="L73" s="13">
        <v>19</v>
      </c>
      <c r="M73" s="13">
        <v>7</v>
      </c>
      <c r="N73" s="13">
        <v>6</v>
      </c>
      <c r="O73" s="13">
        <v>25</v>
      </c>
      <c r="P73" s="17">
        <v>18</v>
      </c>
      <c r="Q73" s="19" t="s">
        <v>23</v>
      </c>
    </row>
    <row r="74" spans="2:17" ht="30" x14ac:dyDescent="0.25">
      <c r="B74" s="9" t="s">
        <v>25</v>
      </c>
      <c r="C74" s="401"/>
      <c r="D74" s="13">
        <v>41</v>
      </c>
      <c r="E74" s="13">
        <v>96</v>
      </c>
      <c r="F74" s="13" t="s">
        <v>23</v>
      </c>
      <c r="G74" s="13">
        <v>87</v>
      </c>
      <c r="H74" s="14">
        <v>8358</v>
      </c>
      <c r="I74" s="13">
        <v>66</v>
      </c>
      <c r="J74" s="13">
        <v>37</v>
      </c>
      <c r="K74" s="13">
        <v>12</v>
      </c>
      <c r="L74" s="13">
        <v>12</v>
      </c>
      <c r="M74" s="13">
        <v>3</v>
      </c>
      <c r="N74" s="13">
        <v>3</v>
      </c>
      <c r="O74" s="13">
        <v>15</v>
      </c>
      <c r="P74" s="17" t="s">
        <v>23</v>
      </c>
      <c r="Q74" s="19" t="s">
        <v>23</v>
      </c>
    </row>
    <row r="75" spans="2:17" ht="30" x14ac:dyDescent="0.25">
      <c r="B75" s="9" t="s">
        <v>26</v>
      </c>
      <c r="C75" s="401"/>
      <c r="D75" s="13">
        <v>15</v>
      </c>
      <c r="E75" s="13">
        <v>10</v>
      </c>
      <c r="F75" s="13" t="s">
        <v>23</v>
      </c>
      <c r="G75" s="13">
        <v>25</v>
      </c>
      <c r="H75" s="14">
        <v>3000</v>
      </c>
      <c r="I75" s="13">
        <v>17</v>
      </c>
      <c r="J75" s="13">
        <v>21</v>
      </c>
      <c r="K75" s="13">
        <v>14</v>
      </c>
      <c r="L75" s="13">
        <v>12</v>
      </c>
      <c r="M75" s="13">
        <v>3</v>
      </c>
      <c r="N75" s="13">
        <v>2</v>
      </c>
      <c r="O75" s="13">
        <v>14</v>
      </c>
      <c r="P75" s="17">
        <v>5</v>
      </c>
      <c r="Q75" s="19" t="s">
        <v>23</v>
      </c>
    </row>
    <row r="76" spans="2:17" x14ac:dyDescent="0.25">
      <c r="B76" s="402" t="s">
        <v>11</v>
      </c>
      <c r="C76" s="403"/>
      <c r="D76" s="16">
        <f t="shared" ref="D76:Q76" si="3">SUM(D72:D75)</f>
        <v>146.6</v>
      </c>
      <c r="E76" s="16">
        <f t="shared" si="3"/>
        <v>1188</v>
      </c>
      <c r="F76" s="16">
        <f t="shared" si="3"/>
        <v>76</v>
      </c>
      <c r="G76" s="16">
        <f t="shared" si="3"/>
        <v>730.06999999999994</v>
      </c>
      <c r="H76" s="16">
        <f t="shared" si="3"/>
        <v>406717</v>
      </c>
      <c r="I76" s="16">
        <f t="shared" si="3"/>
        <v>290</v>
      </c>
      <c r="J76" s="16">
        <f t="shared" si="3"/>
        <v>203</v>
      </c>
      <c r="K76" s="16">
        <f t="shared" si="3"/>
        <v>97</v>
      </c>
      <c r="L76" s="16">
        <f t="shared" si="3"/>
        <v>94</v>
      </c>
      <c r="M76" s="16">
        <f t="shared" si="3"/>
        <v>71</v>
      </c>
      <c r="N76" s="16">
        <f t="shared" si="3"/>
        <v>67</v>
      </c>
      <c r="O76" s="16">
        <f t="shared" si="3"/>
        <v>161</v>
      </c>
      <c r="P76" s="10">
        <f t="shared" si="3"/>
        <v>127</v>
      </c>
      <c r="Q76" s="44">
        <f t="shared" si="3"/>
        <v>12</v>
      </c>
    </row>
    <row r="79" spans="2:17" ht="18.75" x14ac:dyDescent="0.25">
      <c r="B79" s="404" t="s">
        <v>76</v>
      </c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</row>
    <row r="82" spans="2:17" ht="18.75" x14ac:dyDescent="0.3">
      <c r="B82" s="405" t="s">
        <v>73</v>
      </c>
      <c r="C82" s="405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</row>
    <row r="84" spans="2:17" x14ac:dyDescent="0.25">
      <c r="B84" s="406" t="s">
        <v>5</v>
      </c>
      <c r="C84" s="406" t="s">
        <v>12</v>
      </c>
      <c r="D84" s="406" t="s">
        <v>6</v>
      </c>
      <c r="E84" s="406" t="s">
        <v>17</v>
      </c>
      <c r="F84" s="406" t="s">
        <v>15</v>
      </c>
      <c r="G84" s="406" t="s">
        <v>7</v>
      </c>
      <c r="H84" s="406" t="s">
        <v>14</v>
      </c>
      <c r="I84" s="406" t="s">
        <v>13</v>
      </c>
      <c r="J84" s="406" t="s">
        <v>8</v>
      </c>
      <c r="K84" s="398" t="s">
        <v>9</v>
      </c>
      <c r="L84" s="409"/>
      <c r="M84" s="409"/>
      <c r="N84" s="409"/>
      <c r="O84" s="399"/>
      <c r="P84" s="394" t="s">
        <v>16</v>
      </c>
      <c r="Q84" s="415"/>
    </row>
    <row r="85" spans="2:17" ht="30" x14ac:dyDescent="0.25">
      <c r="B85" s="407"/>
      <c r="C85" s="407"/>
      <c r="D85" s="407"/>
      <c r="E85" s="407"/>
      <c r="F85" s="407"/>
      <c r="G85" s="407"/>
      <c r="H85" s="407"/>
      <c r="I85" s="407"/>
      <c r="J85" s="407"/>
      <c r="K85" s="398" t="s">
        <v>1</v>
      </c>
      <c r="L85" s="399"/>
      <c r="M85" s="398" t="s">
        <v>2</v>
      </c>
      <c r="N85" s="399"/>
      <c r="O85" s="5" t="s">
        <v>10</v>
      </c>
      <c r="P85" s="396"/>
      <c r="Q85" s="416"/>
    </row>
    <row r="86" spans="2:17" x14ac:dyDescent="0.25">
      <c r="B86" s="408"/>
      <c r="C86" s="408"/>
      <c r="D86" s="408"/>
      <c r="E86" s="408"/>
      <c r="F86" s="408"/>
      <c r="G86" s="408"/>
      <c r="H86" s="408"/>
      <c r="I86" s="408"/>
      <c r="J86" s="408"/>
      <c r="K86" s="5" t="s">
        <v>4</v>
      </c>
      <c r="L86" s="5" t="s">
        <v>3</v>
      </c>
      <c r="M86" s="5" t="s">
        <v>4</v>
      </c>
      <c r="N86" s="5" t="s">
        <v>3</v>
      </c>
      <c r="O86" s="5" t="s">
        <v>3</v>
      </c>
      <c r="P86" s="6" t="s">
        <v>1</v>
      </c>
      <c r="Q86" s="43" t="s">
        <v>2</v>
      </c>
    </row>
    <row r="87" spans="2:17" x14ac:dyDescent="0.25">
      <c r="B87" s="9" t="s">
        <v>0</v>
      </c>
      <c r="C87" s="400">
        <v>42678</v>
      </c>
      <c r="D87" s="13">
        <v>142</v>
      </c>
      <c r="E87" s="13">
        <v>355</v>
      </c>
      <c r="F87" s="13">
        <v>50</v>
      </c>
      <c r="G87" s="13">
        <v>645</v>
      </c>
      <c r="H87" s="14">
        <v>64600</v>
      </c>
      <c r="I87" s="13">
        <v>125</v>
      </c>
      <c r="J87" s="13">
        <v>72</v>
      </c>
      <c r="K87" s="13">
        <v>31</v>
      </c>
      <c r="L87" s="13">
        <v>30</v>
      </c>
      <c r="M87" s="13">
        <v>39</v>
      </c>
      <c r="N87" s="13">
        <v>37</v>
      </c>
      <c r="O87" s="13">
        <v>67</v>
      </c>
      <c r="P87" s="15">
        <v>36</v>
      </c>
      <c r="Q87" s="18">
        <v>8</v>
      </c>
    </row>
    <row r="88" spans="2:17" ht="30" x14ac:dyDescent="0.25">
      <c r="B88" s="9" t="s">
        <v>24</v>
      </c>
      <c r="C88" s="401"/>
      <c r="D88" s="13">
        <v>39</v>
      </c>
      <c r="E88" s="13">
        <v>24</v>
      </c>
      <c r="F88" s="13">
        <v>6</v>
      </c>
      <c r="G88" s="14">
        <v>176.3</v>
      </c>
      <c r="H88" s="14">
        <v>4600</v>
      </c>
      <c r="I88" s="13" t="s">
        <v>23</v>
      </c>
      <c r="J88" s="13">
        <v>69</v>
      </c>
      <c r="K88" s="13">
        <v>9</v>
      </c>
      <c r="L88" s="13">
        <v>7</v>
      </c>
      <c r="M88" s="13">
        <v>7</v>
      </c>
      <c r="N88" s="13">
        <v>6</v>
      </c>
      <c r="O88" s="13">
        <v>13</v>
      </c>
      <c r="P88" s="17">
        <v>3</v>
      </c>
      <c r="Q88" s="19" t="s">
        <v>23</v>
      </c>
    </row>
    <row r="89" spans="2:17" ht="30" x14ac:dyDescent="0.25">
      <c r="B89" s="9" t="s">
        <v>25</v>
      </c>
      <c r="C89" s="401"/>
      <c r="D89" s="13">
        <v>45</v>
      </c>
      <c r="E89" s="13">
        <v>18</v>
      </c>
      <c r="F89" s="13" t="s">
        <v>23</v>
      </c>
      <c r="G89" s="13">
        <v>6</v>
      </c>
      <c r="H89" s="14">
        <v>6900</v>
      </c>
      <c r="I89" s="13" t="s">
        <v>23</v>
      </c>
      <c r="J89" s="13">
        <v>38</v>
      </c>
      <c r="K89" s="13">
        <v>7</v>
      </c>
      <c r="L89" s="13">
        <v>7</v>
      </c>
      <c r="M89" s="13">
        <v>3</v>
      </c>
      <c r="N89" s="13">
        <v>3</v>
      </c>
      <c r="O89" s="13">
        <v>10</v>
      </c>
      <c r="P89" s="17" t="s">
        <v>23</v>
      </c>
      <c r="Q89" s="19" t="s">
        <v>23</v>
      </c>
    </row>
    <row r="90" spans="2:17" ht="30" x14ac:dyDescent="0.25">
      <c r="B90" s="9" t="s">
        <v>26</v>
      </c>
      <c r="C90" s="401"/>
      <c r="D90" s="13">
        <v>15</v>
      </c>
      <c r="E90" s="13" t="s">
        <v>23</v>
      </c>
      <c r="F90" s="13" t="s">
        <v>23</v>
      </c>
      <c r="G90" s="13">
        <v>21</v>
      </c>
      <c r="H90" s="14">
        <v>3980</v>
      </c>
      <c r="I90" s="13">
        <v>23</v>
      </c>
      <c r="J90" s="13">
        <v>15</v>
      </c>
      <c r="K90" s="13">
        <v>14</v>
      </c>
      <c r="L90" s="13">
        <v>6</v>
      </c>
      <c r="M90" s="13">
        <v>3</v>
      </c>
      <c r="N90" s="13">
        <v>2</v>
      </c>
      <c r="O90" s="13">
        <v>8</v>
      </c>
      <c r="P90" s="17">
        <v>2</v>
      </c>
      <c r="Q90" s="19" t="s">
        <v>23</v>
      </c>
    </row>
    <row r="91" spans="2:17" x14ac:dyDescent="0.25">
      <c r="B91" s="402" t="s">
        <v>11</v>
      </c>
      <c r="C91" s="403"/>
      <c r="D91" s="16">
        <f t="shared" ref="D91:Q91" si="4">SUM(D87:D90)</f>
        <v>241</v>
      </c>
      <c r="E91" s="16">
        <f t="shared" si="4"/>
        <v>397</v>
      </c>
      <c r="F91" s="16">
        <f t="shared" si="4"/>
        <v>56</v>
      </c>
      <c r="G91" s="16">
        <f t="shared" si="4"/>
        <v>848.3</v>
      </c>
      <c r="H91" s="16">
        <f t="shared" si="4"/>
        <v>80080</v>
      </c>
      <c r="I91" s="16">
        <f t="shared" si="4"/>
        <v>148</v>
      </c>
      <c r="J91" s="16">
        <f t="shared" si="4"/>
        <v>194</v>
      </c>
      <c r="K91" s="16">
        <f t="shared" si="4"/>
        <v>61</v>
      </c>
      <c r="L91" s="16">
        <f t="shared" si="4"/>
        <v>50</v>
      </c>
      <c r="M91" s="16">
        <f t="shared" si="4"/>
        <v>52</v>
      </c>
      <c r="N91" s="16">
        <f t="shared" si="4"/>
        <v>48</v>
      </c>
      <c r="O91" s="16">
        <f t="shared" si="4"/>
        <v>98</v>
      </c>
      <c r="P91" s="10">
        <f t="shared" si="4"/>
        <v>41</v>
      </c>
      <c r="Q91" s="44">
        <f t="shared" si="4"/>
        <v>8</v>
      </c>
    </row>
    <row r="94" spans="2:17" ht="18.75" x14ac:dyDescent="0.25">
      <c r="B94" s="404" t="s">
        <v>77</v>
      </c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</row>
    <row r="97" spans="2:17" ht="18.75" x14ac:dyDescent="0.3">
      <c r="B97" s="405" t="s">
        <v>74</v>
      </c>
      <c r="C97" s="405"/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</row>
    <row r="99" spans="2:17" x14ac:dyDescent="0.25">
      <c r="B99" s="406" t="s">
        <v>5</v>
      </c>
      <c r="C99" s="406" t="s">
        <v>12</v>
      </c>
      <c r="D99" s="406" t="s">
        <v>6</v>
      </c>
      <c r="E99" s="406" t="s">
        <v>17</v>
      </c>
      <c r="F99" s="406" t="s">
        <v>15</v>
      </c>
      <c r="G99" s="406" t="s">
        <v>7</v>
      </c>
      <c r="H99" s="406" t="s">
        <v>14</v>
      </c>
      <c r="I99" s="406" t="s">
        <v>13</v>
      </c>
      <c r="J99" s="406" t="s">
        <v>8</v>
      </c>
      <c r="K99" s="398" t="s">
        <v>9</v>
      </c>
      <c r="L99" s="409"/>
      <c r="M99" s="409"/>
      <c r="N99" s="409"/>
      <c r="O99" s="399"/>
      <c r="P99" s="394" t="s">
        <v>16</v>
      </c>
      <c r="Q99" s="415"/>
    </row>
    <row r="100" spans="2:17" ht="30" x14ac:dyDescent="0.25">
      <c r="B100" s="407"/>
      <c r="C100" s="407"/>
      <c r="D100" s="407"/>
      <c r="E100" s="407"/>
      <c r="F100" s="407"/>
      <c r="G100" s="407"/>
      <c r="H100" s="407"/>
      <c r="I100" s="407"/>
      <c r="J100" s="407"/>
      <c r="K100" s="398" t="s">
        <v>1</v>
      </c>
      <c r="L100" s="399"/>
      <c r="M100" s="398" t="s">
        <v>2</v>
      </c>
      <c r="N100" s="399"/>
      <c r="O100" s="5" t="s">
        <v>10</v>
      </c>
      <c r="P100" s="396"/>
      <c r="Q100" s="416"/>
    </row>
    <row r="101" spans="2:17" x14ac:dyDescent="0.25">
      <c r="B101" s="408"/>
      <c r="C101" s="408"/>
      <c r="D101" s="408"/>
      <c r="E101" s="408"/>
      <c r="F101" s="408"/>
      <c r="G101" s="408"/>
      <c r="H101" s="408"/>
      <c r="I101" s="408"/>
      <c r="J101" s="408"/>
      <c r="K101" s="5" t="s">
        <v>4</v>
      </c>
      <c r="L101" s="5" t="s">
        <v>3</v>
      </c>
      <c r="M101" s="5" t="s">
        <v>4</v>
      </c>
      <c r="N101" s="5" t="s">
        <v>3</v>
      </c>
      <c r="O101" s="5" t="s">
        <v>3</v>
      </c>
      <c r="P101" s="6" t="s">
        <v>1</v>
      </c>
      <c r="Q101" s="43" t="s">
        <v>2</v>
      </c>
    </row>
    <row r="102" spans="2:17" x14ac:dyDescent="0.25">
      <c r="B102" s="9" t="s">
        <v>0</v>
      </c>
      <c r="C102" s="400">
        <v>42679</v>
      </c>
      <c r="D102" s="13">
        <v>61</v>
      </c>
      <c r="E102" s="13">
        <v>297</v>
      </c>
      <c r="F102" s="13">
        <v>36</v>
      </c>
      <c r="G102" s="13">
        <v>520</v>
      </c>
      <c r="H102" s="14">
        <v>31100</v>
      </c>
      <c r="I102" s="13">
        <v>76</v>
      </c>
      <c r="J102" s="13">
        <v>22</v>
      </c>
      <c r="K102" s="13">
        <v>27</v>
      </c>
      <c r="L102" s="13">
        <v>26</v>
      </c>
      <c r="M102" s="13">
        <v>38</v>
      </c>
      <c r="N102" s="13">
        <v>35</v>
      </c>
      <c r="O102" s="13">
        <v>61</v>
      </c>
      <c r="P102" s="15">
        <v>30</v>
      </c>
      <c r="Q102" s="18">
        <v>6</v>
      </c>
    </row>
    <row r="103" spans="2:17" ht="30" x14ac:dyDescent="0.25">
      <c r="B103" s="9" t="s">
        <v>24</v>
      </c>
      <c r="C103" s="401"/>
      <c r="D103" s="13">
        <v>32.700000000000003</v>
      </c>
      <c r="E103" s="13" t="s">
        <v>23</v>
      </c>
      <c r="F103" s="13">
        <v>6</v>
      </c>
      <c r="G103" s="14">
        <v>173.24</v>
      </c>
      <c r="H103" s="14">
        <v>133927</v>
      </c>
      <c r="I103" s="13" t="s">
        <v>23</v>
      </c>
      <c r="J103" s="13">
        <v>74</v>
      </c>
      <c r="K103" s="13">
        <v>9</v>
      </c>
      <c r="L103" s="13">
        <v>6</v>
      </c>
      <c r="M103" s="13">
        <v>7</v>
      </c>
      <c r="N103" s="13">
        <v>6</v>
      </c>
      <c r="O103" s="13">
        <v>12</v>
      </c>
      <c r="P103" s="17">
        <v>3</v>
      </c>
      <c r="Q103" s="19" t="s">
        <v>23</v>
      </c>
    </row>
    <row r="104" spans="2:17" ht="30" x14ac:dyDescent="0.25">
      <c r="B104" s="9" t="s">
        <v>25</v>
      </c>
      <c r="C104" s="401"/>
      <c r="D104" s="13">
        <v>41</v>
      </c>
      <c r="E104" s="13">
        <v>36</v>
      </c>
      <c r="F104" s="13" t="s">
        <v>23</v>
      </c>
      <c r="G104" s="13">
        <v>19</v>
      </c>
      <c r="H104" s="14" t="s">
        <v>23</v>
      </c>
      <c r="I104" s="13">
        <v>66</v>
      </c>
      <c r="J104" s="13">
        <v>21</v>
      </c>
      <c r="K104" s="13">
        <v>8</v>
      </c>
      <c r="L104" s="13">
        <v>8</v>
      </c>
      <c r="M104" s="13">
        <v>3</v>
      </c>
      <c r="N104" s="13">
        <v>3</v>
      </c>
      <c r="O104" s="13">
        <v>11</v>
      </c>
      <c r="P104" s="17" t="s">
        <v>23</v>
      </c>
      <c r="Q104" s="19" t="s">
        <v>23</v>
      </c>
    </row>
    <row r="105" spans="2:17" ht="30" x14ac:dyDescent="0.25">
      <c r="B105" s="9" t="s">
        <v>26</v>
      </c>
      <c r="C105" s="401"/>
      <c r="D105" s="13">
        <v>15</v>
      </c>
      <c r="E105" s="13" t="s">
        <v>23</v>
      </c>
      <c r="F105" s="13" t="s">
        <v>23</v>
      </c>
      <c r="G105" s="13">
        <v>20</v>
      </c>
      <c r="H105" s="14">
        <v>3000</v>
      </c>
      <c r="I105" s="13">
        <v>23</v>
      </c>
      <c r="J105" s="13">
        <v>15</v>
      </c>
      <c r="K105" s="13">
        <v>14</v>
      </c>
      <c r="L105" s="13">
        <v>6</v>
      </c>
      <c r="M105" s="13">
        <v>3</v>
      </c>
      <c r="N105" s="13">
        <v>2</v>
      </c>
      <c r="O105" s="13">
        <v>8</v>
      </c>
      <c r="P105" s="17">
        <v>3</v>
      </c>
      <c r="Q105" s="19" t="s">
        <v>23</v>
      </c>
    </row>
    <row r="106" spans="2:17" x14ac:dyDescent="0.25">
      <c r="B106" s="402" t="s">
        <v>11</v>
      </c>
      <c r="C106" s="403"/>
      <c r="D106" s="16">
        <f t="shared" ref="D106:Q106" si="5">SUM(D102:D105)</f>
        <v>149.69999999999999</v>
      </c>
      <c r="E106" s="16">
        <f t="shared" si="5"/>
        <v>333</v>
      </c>
      <c r="F106" s="16">
        <f t="shared" si="5"/>
        <v>42</v>
      </c>
      <c r="G106" s="16">
        <f t="shared" si="5"/>
        <v>732.24</v>
      </c>
      <c r="H106" s="16">
        <f t="shared" si="5"/>
        <v>168027</v>
      </c>
      <c r="I106" s="16">
        <f t="shared" si="5"/>
        <v>165</v>
      </c>
      <c r="J106" s="16">
        <f t="shared" si="5"/>
        <v>132</v>
      </c>
      <c r="K106" s="16">
        <f t="shared" si="5"/>
        <v>58</v>
      </c>
      <c r="L106" s="16">
        <f t="shared" si="5"/>
        <v>46</v>
      </c>
      <c r="M106" s="16">
        <f t="shared" si="5"/>
        <v>51</v>
      </c>
      <c r="N106" s="16">
        <f t="shared" si="5"/>
        <v>46</v>
      </c>
      <c r="O106" s="16">
        <f t="shared" si="5"/>
        <v>92</v>
      </c>
      <c r="P106" s="10">
        <f t="shared" si="5"/>
        <v>36</v>
      </c>
      <c r="Q106" s="44">
        <f t="shared" si="5"/>
        <v>6</v>
      </c>
    </row>
    <row r="109" spans="2:17" ht="18.75" x14ac:dyDescent="0.25">
      <c r="B109" s="404" t="s">
        <v>78</v>
      </c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</row>
    <row r="112" spans="2:17" ht="18.75" x14ac:dyDescent="0.3">
      <c r="B112" s="405" t="s">
        <v>75</v>
      </c>
      <c r="C112" s="405"/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</row>
    <row r="114" spans="2:17" x14ac:dyDescent="0.25">
      <c r="B114" s="406" t="s">
        <v>5</v>
      </c>
      <c r="C114" s="406" t="s">
        <v>12</v>
      </c>
      <c r="D114" s="406" t="s">
        <v>6</v>
      </c>
      <c r="E114" s="406" t="s">
        <v>17</v>
      </c>
      <c r="F114" s="406" t="s">
        <v>15</v>
      </c>
      <c r="G114" s="406" t="s">
        <v>7</v>
      </c>
      <c r="H114" s="406" t="s">
        <v>14</v>
      </c>
      <c r="I114" s="406" t="s">
        <v>13</v>
      </c>
      <c r="J114" s="406" t="s">
        <v>8</v>
      </c>
      <c r="K114" s="398" t="s">
        <v>9</v>
      </c>
      <c r="L114" s="409"/>
      <c r="M114" s="409"/>
      <c r="N114" s="409"/>
      <c r="O114" s="399"/>
      <c r="P114" s="394" t="s">
        <v>16</v>
      </c>
      <c r="Q114" s="415"/>
    </row>
    <row r="115" spans="2:17" ht="30" x14ac:dyDescent="0.25">
      <c r="B115" s="407"/>
      <c r="C115" s="407"/>
      <c r="D115" s="407"/>
      <c r="E115" s="407"/>
      <c r="F115" s="407"/>
      <c r="G115" s="407"/>
      <c r="H115" s="407"/>
      <c r="I115" s="407"/>
      <c r="J115" s="407"/>
      <c r="K115" s="398" t="s">
        <v>1</v>
      </c>
      <c r="L115" s="399"/>
      <c r="M115" s="398" t="s">
        <v>2</v>
      </c>
      <c r="N115" s="399"/>
      <c r="O115" s="5" t="s">
        <v>10</v>
      </c>
      <c r="P115" s="396"/>
      <c r="Q115" s="416"/>
    </row>
    <row r="116" spans="2:17" x14ac:dyDescent="0.25">
      <c r="B116" s="408"/>
      <c r="C116" s="408"/>
      <c r="D116" s="408"/>
      <c r="E116" s="408"/>
      <c r="F116" s="408"/>
      <c r="G116" s="408"/>
      <c r="H116" s="408"/>
      <c r="I116" s="408"/>
      <c r="J116" s="408"/>
      <c r="K116" s="5" t="s">
        <v>4</v>
      </c>
      <c r="L116" s="5" t="s">
        <v>3</v>
      </c>
      <c r="M116" s="5" t="s">
        <v>4</v>
      </c>
      <c r="N116" s="5" t="s">
        <v>3</v>
      </c>
      <c r="O116" s="5" t="s">
        <v>3</v>
      </c>
      <c r="P116" s="6" t="s">
        <v>1</v>
      </c>
      <c r="Q116" s="43" t="s">
        <v>2</v>
      </c>
    </row>
    <row r="117" spans="2:17" x14ac:dyDescent="0.25">
      <c r="B117" s="9" t="s">
        <v>0</v>
      </c>
      <c r="C117" s="400">
        <v>42680</v>
      </c>
      <c r="D117" s="13">
        <v>21</v>
      </c>
      <c r="E117" s="13">
        <v>558</v>
      </c>
      <c r="F117" s="13">
        <v>45</v>
      </c>
      <c r="G117" s="13">
        <v>373</v>
      </c>
      <c r="H117" s="14">
        <v>141300</v>
      </c>
      <c r="I117" s="13">
        <v>114</v>
      </c>
      <c r="J117" s="13">
        <v>32</v>
      </c>
      <c r="K117" s="13">
        <v>23</v>
      </c>
      <c r="L117" s="13">
        <v>20</v>
      </c>
      <c r="M117" s="13">
        <v>57</v>
      </c>
      <c r="N117" s="13">
        <v>53</v>
      </c>
      <c r="O117" s="13">
        <v>73</v>
      </c>
      <c r="P117" s="15">
        <v>33</v>
      </c>
      <c r="Q117" s="18">
        <v>12</v>
      </c>
    </row>
    <row r="118" spans="2:17" ht="30" x14ac:dyDescent="0.25">
      <c r="B118" s="9" t="s">
        <v>24</v>
      </c>
      <c r="C118" s="401"/>
      <c r="D118" s="13">
        <v>25.8</v>
      </c>
      <c r="E118" s="13" t="s">
        <v>23</v>
      </c>
      <c r="F118" s="13">
        <v>9</v>
      </c>
      <c r="G118" s="14">
        <v>147.54</v>
      </c>
      <c r="H118" s="14">
        <v>133927</v>
      </c>
      <c r="I118" s="13" t="s">
        <v>23</v>
      </c>
      <c r="J118" s="13">
        <v>74</v>
      </c>
      <c r="K118" s="13">
        <v>9</v>
      </c>
      <c r="L118" s="13">
        <v>6</v>
      </c>
      <c r="M118" s="13">
        <v>7</v>
      </c>
      <c r="N118" s="13">
        <v>6</v>
      </c>
      <c r="O118" s="13">
        <v>12</v>
      </c>
      <c r="P118" s="17">
        <v>3</v>
      </c>
      <c r="Q118" s="19" t="s">
        <v>23</v>
      </c>
    </row>
    <row r="119" spans="2:17" ht="30" x14ac:dyDescent="0.25">
      <c r="B119" s="9" t="s">
        <v>25</v>
      </c>
      <c r="C119" s="401"/>
      <c r="D119" s="13">
        <v>41</v>
      </c>
      <c r="E119" s="13" t="s">
        <v>23</v>
      </c>
      <c r="F119" s="13" t="s">
        <v>23</v>
      </c>
      <c r="G119" s="13" t="s">
        <v>23</v>
      </c>
      <c r="H119" s="14" t="s">
        <v>23</v>
      </c>
      <c r="I119" s="13" t="s">
        <v>23</v>
      </c>
      <c r="J119" s="13">
        <v>30</v>
      </c>
      <c r="K119" s="13">
        <v>2</v>
      </c>
      <c r="L119" s="13">
        <v>2</v>
      </c>
      <c r="M119" s="13">
        <v>3</v>
      </c>
      <c r="N119" s="13">
        <v>3</v>
      </c>
      <c r="O119" s="13">
        <v>5</v>
      </c>
      <c r="P119" s="17" t="s">
        <v>23</v>
      </c>
      <c r="Q119" s="19" t="s">
        <v>23</v>
      </c>
    </row>
    <row r="120" spans="2:17" ht="30" x14ac:dyDescent="0.25">
      <c r="B120" s="9" t="s">
        <v>26</v>
      </c>
      <c r="C120" s="401"/>
      <c r="D120" s="13">
        <v>6</v>
      </c>
      <c r="E120" s="13" t="s">
        <v>23</v>
      </c>
      <c r="F120" s="13" t="s">
        <v>23</v>
      </c>
      <c r="G120" s="13">
        <v>17</v>
      </c>
      <c r="H120" s="14" t="s">
        <v>23</v>
      </c>
      <c r="I120" s="13">
        <v>12</v>
      </c>
      <c r="J120" s="13">
        <v>14</v>
      </c>
      <c r="K120" s="13">
        <v>3</v>
      </c>
      <c r="L120" s="13">
        <v>3</v>
      </c>
      <c r="M120" s="13">
        <v>3</v>
      </c>
      <c r="N120" s="13">
        <v>2</v>
      </c>
      <c r="O120" s="13">
        <v>5</v>
      </c>
      <c r="P120" s="17" t="s">
        <v>23</v>
      </c>
      <c r="Q120" s="19" t="s">
        <v>23</v>
      </c>
    </row>
    <row r="121" spans="2:17" x14ac:dyDescent="0.25">
      <c r="B121" s="402" t="s">
        <v>11</v>
      </c>
      <c r="C121" s="403"/>
      <c r="D121" s="16">
        <f t="shared" ref="D121:Q121" si="6">SUM(D117:D120)</f>
        <v>93.8</v>
      </c>
      <c r="E121" s="16">
        <f t="shared" si="6"/>
        <v>558</v>
      </c>
      <c r="F121" s="16">
        <f t="shared" si="6"/>
        <v>54</v>
      </c>
      <c r="G121" s="16">
        <f t="shared" si="6"/>
        <v>537.54</v>
      </c>
      <c r="H121" s="16">
        <f t="shared" si="6"/>
        <v>275227</v>
      </c>
      <c r="I121" s="16">
        <f t="shared" si="6"/>
        <v>126</v>
      </c>
      <c r="J121" s="16">
        <f t="shared" si="6"/>
        <v>150</v>
      </c>
      <c r="K121" s="16">
        <f t="shared" si="6"/>
        <v>37</v>
      </c>
      <c r="L121" s="16">
        <f t="shared" si="6"/>
        <v>31</v>
      </c>
      <c r="M121" s="16">
        <f t="shared" si="6"/>
        <v>70</v>
      </c>
      <c r="N121" s="16">
        <f t="shared" si="6"/>
        <v>64</v>
      </c>
      <c r="O121" s="16">
        <f t="shared" si="6"/>
        <v>95</v>
      </c>
      <c r="P121" s="10">
        <f t="shared" si="6"/>
        <v>36</v>
      </c>
      <c r="Q121" s="44">
        <f t="shared" si="6"/>
        <v>12</v>
      </c>
    </row>
    <row r="124" spans="2:17" ht="18.75" x14ac:dyDescent="0.25">
      <c r="B124" s="404" t="s">
        <v>79</v>
      </c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</row>
    <row r="127" spans="2:17" ht="18.75" x14ac:dyDescent="0.3">
      <c r="B127" s="405" t="s">
        <v>80</v>
      </c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</row>
    <row r="129" spans="2:17" x14ac:dyDescent="0.25">
      <c r="B129" s="406" t="s">
        <v>5</v>
      </c>
      <c r="C129" s="406" t="s">
        <v>12</v>
      </c>
      <c r="D129" s="406" t="s">
        <v>6</v>
      </c>
      <c r="E129" s="406" t="s">
        <v>17</v>
      </c>
      <c r="F129" s="406" t="s">
        <v>15</v>
      </c>
      <c r="G129" s="406" t="s">
        <v>7</v>
      </c>
      <c r="H129" s="406" t="s">
        <v>14</v>
      </c>
      <c r="I129" s="406" t="s">
        <v>13</v>
      </c>
      <c r="J129" s="406" t="s">
        <v>8</v>
      </c>
      <c r="K129" s="398" t="s">
        <v>9</v>
      </c>
      <c r="L129" s="409"/>
      <c r="M129" s="409"/>
      <c r="N129" s="409"/>
      <c r="O129" s="399"/>
      <c r="P129" s="394" t="s">
        <v>16</v>
      </c>
      <c r="Q129" s="415"/>
    </row>
    <row r="130" spans="2:17" ht="30" x14ac:dyDescent="0.25">
      <c r="B130" s="407"/>
      <c r="C130" s="407"/>
      <c r="D130" s="407"/>
      <c r="E130" s="407"/>
      <c r="F130" s="407"/>
      <c r="G130" s="407"/>
      <c r="H130" s="407"/>
      <c r="I130" s="407"/>
      <c r="J130" s="407"/>
      <c r="K130" s="398" t="s">
        <v>1</v>
      </c>
      <c r="L130" s="399"/>
      <c r="M130" s="398" t="s">
        <v>2</v>
      </c>
      <c r="N130" s="399"/>
      <c r="O130" s="5" t="s">
        <v>10</v>
      </c>
      <c r="P130" s="396"/>
      <c r="Q130" s="416"/>
    </row>
    <row r="131" spans="2:17" x14ac:dyDescent="0.25">
      <c r="B131" s="408"/>
      <c r="C131" s="408"/>
      <c r="D131" s="408"/>
      <c r="E131" s="408"/>
      <c r="F131" s="408"/>
      <c r="G131" s="408"/>
      <c r="H131" s="408"/>
      <c r="I131" s="408"/>
      <c r="J131" s="408"/>
      <c r="K131" s="5" t="s">
        <v>4</v>
      </c>
      <c r="L131" s="5" t="s">
        <v>3</v>
      </c>
      <c r="M131" s="5" t="s">
        <v>4</v>
      </c>
      <c r="N131" s="5" t="s">
        <v>3</v>
      </c>
      <c r="O131" s="5" t="s">
        <v>3</v>
      </c>
      <c r="P131" s="6" t="s">
        <v>1</v>
      </c>
      <c r="Q131" s="43" t="s">
        <v>2</v>
      </c>
    </row>
    <row r="132" spans="2:17" x14ac:dyDescent="0.25">
      <c r="B132" s="9" t="s">
        <v>0</v>
      </c>
      <c r="C132" s="400">
        <v>42681</v>
      </c>
      <c r="D132" s="13">
        <v>17</v>
      </c>
      <c r="E132" s="13">
        <v>533</v>
      </c>
      <c r="F132" s="13">
        <v>66</v>
      </c>
      <c r="G132" s="13">
        <v>466</v>
      </c>
      <c r="H132" s="14">
        <v>216300</v>
      </c>
      <c r="I132" s="13">
        <v>121</v>
      </c>
      <c r="J132" s="13">
        <v>50</v>
      </c>
      <c r="K132" s="13">
        <v>49</v>
      </c>
      <c r="L132" s="13">
        <v>43</v>
      </c>
      <c r="M132" s="13">
        <v>58</v>
      </c>
      <c r="N132" s="13">
        <v>57</v>
      </c>
      <c r="O132" s="13">
        <v>100</v>
      </c>
      <c r="P132" s="15">
        <v>79</v>
      </c>
      <c r="Q132" s="18">
        <v>13</v>
      </c>
    </row>
    <row r="133" spans="2:17" ht="30" x14ac:dyDescent="0.25">
      <c r="B133" s="9" t="s">
        <v>24</v>
      </c>
      <c r="C133" s="401"/>
      <c r="D133" s="13">
        <v>24.4</v>
      </c>
      <c r="E133" s="13">
        <v>293</v>
      </c>
      <c r="F133" s="13">
        <v>9</v>
      </c>
      <c r="G133" s="14">
        <v>176.08</v>
      </c>
      <c r="H133" s="14">
        <v>163675</v>
      </c>
      <c r="I133" s="13">
        <v>16</v>
      </c>
      <c r="J133" s="13">
        <v>63</v>
      </c>
      <c r="K133" s="13">
        <v>19</v>
      </c>
      <c r="L133" s="13">
        <v>18</v>
      </c>
      <c r="M133" s="13">
        <v>7</v>
      </c>
      <c r="N133" s="13">
        <v>6</v>
      </c>
      <c r="O133" s="13">
        <v>24</v>
      </c>
      <c r="P133" s="17">
        <v>18</v>
      </c>
      <c r="Q133" s="19" t="s">
        <v>23</v>
      </c>
    </row>
    <row r="134" spans="2:17" ht="30" x14ac:dyDescent="0.25">
      <c r="B134" s="9" t="s">
        <v>25</v>
      </c>
      <c r="C134" s="401"/>
      <c r="D134" s="13">
        <v>41</v>
      </c>
      <c r="E134" s="13">
        <v>30</v>
      </c>
      <c r="F134" s="13" t="s">
        <v>23</v>
      </c>
      <c r="G134" s="13">
        <v>86</v>
      </c>
      <c r="H134" s="14">
        <v>4005</v>
      </c>
      <c r="I134" s="13">
        <v>54</v>
      </c>
      <c r="J134" s="13">
        <v>34</v>
      </c>
      <c r="K134" s="13">
        <v>12</v>
      </c>
      <c r="L134" s="13">
        <v>12</v>
      </c>
      <c r="M134" s="13">
        <v>3</v>
      </c>
      <c r="N134" s="13">
        <v>3</v>
      </c>
      <c r="O134" s="13">
        <v>15</v>
      </c>
      <c r="P134" s="17" t="s">
        <v>23</v>
      </c>
      <c r="Q134" s="19" t="s">
        <v>23</v>
      </c>
    </row>
    <row r="135" spans="2:17" ht="30" x14ac:dyDescent="0.25">
      <c r="B135" s="9" t="s">
        <v>26</v>
      </c>
      <c r="C135" s="401"/>
      <c r="D135" s="13">
        <v>9</v>
      </c>
      <c r="E135" s="13">
        <v>27</v>
      </c>
      <c r="F135" s="13" t="s">
        <v>23</v>
      </c>
      <c r="G135" s="13">
        <v>25</v>
      </c>
      <c r="H135" s="14">
        <v>5500</v>
      </c>
      <c r="I135" s="13">
        <v>23</v>
      </c>
      <c r="J135" s="13">
        <v>17</v>
      </c>
      <c r="K135" s="13">
        <v>14</v>
      </c>
      <c r="L135" s="13">
        <v>12</v>
      </c>
      <c r="M135" s="13">
        <v>3</v>
      </c>
      <c r="N135" s="13">
        <v>2</v>
      </c>
      <c r="O135" s="13">
        <v>14</v>
      </c>
      <c r="P135" s="17">
        <v>6</v>
      </c>
      <c r="Q135" s="19" t="s">
        <v>23</v>
      </c>
    </row>
    <row r="136" spans="2:17" x14ac:dyDescent="0.25">
      <c r="B136" s="402" t="s">
        <v>11</v>
      </c>
      <c r="C136" s="403"/>
      <c r="D136" s="16">
        <f t="shared" ref="D136:Q136" si="7">SUM(D132:D135)</f>
        <v>91.4</v>
      </c>
      <c r="E136" s="16">
        <f t="shared" si="7"/>
        <v>883</v>
      </c>
      <c r="F136" s="16">
        <f t="shared" si="7"/>
        <v>75</v>
      </c>
      <c r="G136" s="16">
        <f t="shared" si="7"/>
        <v>753.08</v>
      </c>
      <c r="H136" s="16">
        <f t="shared" si="7"/>
        <v>389480</v>
      </c>
      <c r="I136" s="16">
        <f t="shared" si="7"/>
        <v>214</v>
      </c>
      <c r="J136" s="16">
        <f t="shared" si="7"/>
        <v>164</v>
      </c>
      <c r="K136" s="16">
        <f t="shared" si="7"/>
        <v>94</v>
      </c>
      <c r="L136" s="16">
        <f t="shared" si="7"/>
        <v>85</v>
      </c>
      <c r="M136" s="16">
        <f t="shared" si="7"/>
        <v>71</v>
      </c>
      <c r="N136" s="16">
        <f t="shared" si="7"/>
        <v>68</v>
      </c>
      <c r="O136" s="16">
        <f t="shared" si="7"/>
        <v>153</v>
      </c>
      <c r="P136" s="10">
        <f t="shared" si="7"/>
        <v>103</v>
      </c>
      <c r="Q136" s="44">
        <f t="shared" si="7"/>
        <v>13</v>
      </c>
    </row>
    <row r="139" spans="2:17" ht="18.75" x14ac:dyDescent="0.25">
      <c r="B139" s="404" t="s">
        <v>81</v>
      </c>
      <c r="C139" s="404"/>
      <c r="D139" s="404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</row>
    <row r="142" spans="2:17" ht="18.75" x14ac:dyDescent="0.3">
      <c r="B142" s="405" t="s">
        <v>82</v>
      </c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</row>
    <row r="144" spans="2:17" x14ac:dyDescent="0.25">
      <c r="B144" s="406" t="s">
        <v>5</v>
      </c>
      <c r="C144" s="406" t="s">
        <v>12</v>
      </c>
      <c r="D144" s="406" t="s">
        <v>6</v>
      </c>
      <c r="E144" s="406" t="s">
        <v>17</v>
      </c>
      <c r="F144" s="406" t="s">
        <v>15</v>
      </c>
      <c r="G144" s="406" t="s">
        <v>7</v>
      </c>
      <c r="H144" s="406" t="s">
        <v>14</v>
      </c>
      <c r="I144" s="406" t="s">
        <v>13</v>
      </c>
      <c r="J144" s="406" t="s">
        <v>8</v>
      </c>
      <c r="K144" s="398" t="s">
        <v>9</v>
      </c>
      <c r="L144" s="409"/>
      <c r="M144" s="409"/>
      <c r="N144" s="409"/>
      <c r="O144" s="399"/>
      <c r="P144" s="414" t="s">
        <v>16</v>
      </c>
      <c r="Q144" s="414"/>
    </row>
    <row r="145" spans="2:17" ht="30" x14ac:dyDescent="0.25">
      <c r="B145" s="407"/>
      <c r="C145" s="407"/>
      <c r="D145" s="407"/>
      <c r="E145" s="407"/>
      <c r="F145" s="407"/>
      <c r="G145" s="407"/>
      <c r="H145" s="407"/>
      <c r="I145" s="407"/>
      <c r="J145" s="407"/>
      <c r="K145" s="398" t="s">
        <v>1</v>
      </c>
      <c r="L145" s="399"/>
      <c r="M145" s="398" t="s">
        <v>2</v>
      </c>
      <c r="N145" s="399"/>
      <c r="O145" s="5" t="s">
        <v>10</v>
      </c>
      <c r="P145" s="414"/>
      <c r="Q145" s="414"/>
    </row>
    <row r="146" spans="2:17" x14ac:dyDescent="0.25">
      <c r="B146" s="408"/>
      <c r="C146" s="408"/>
      <c r="D146" s="408"/>
      <c r="E146" s="408"/>
      <c r="F146" s="408"/>
      <c r="G146" s="408"/>
      <c r="H146" s="408"/>
      <c r="I146" s="408"/>
      <c r="J146" s="408"/>
      <c r="K146" s="5" t="s">
        <v>4</v>
      </c>
      <c r="L146" s="5" t="s">
        <v>3</v>
      </c>
      <c r="M146" s="5" t="s">
        <v>4</v>
      </c>
      <c r="N146" s="5" t="s">
        <v>3</v>
      </c>
      <c r="O146" s="5" t="s">
        <v>3</v>
      </c>
      <c r="P146" s="6" t="s">
        <v>1</v>
      </c>
      <c r="Q146" s="6" t="s">
        <v>2</v>
      </c>
    </row>
    <row r="147" spans="2:17" x14ac:dyDescent="0.25">
      <c r="B147" s="9" t="s">
        <v>0</v>
      </c>
      <c r="C147" s="410">
        <v>42683</v>
      </c>
      <c r="D147" s="13">
        <v>297</v>
      </c>
      <c r="E147" s="13">
        <v>499</v>
      </c>
      <c r="F147" s="13">
        <v>36</v>
      </c>
      <c r="G147" s="13">
        <v>546</v>
      </c>
      <c r="H147" s="14">
        <v>187950</v>
      </c>
      <c r="I147" s="14">
        <v>104</v>
      </c>
      <c r="J147" s="13">
        <v>85</v>
      </c>
      <c r="K147" s="13">
        <v>55</v>
      </c>
      <c r="L147" s="13">
        <v>53</v>
      </c>
      <c r="M147" s="13">
        <v>61</v>
      </c>
      <c r="N147" s="13">
        <v>59</v>
      </c>
      <c r="O147" s="13">
        <v>112</v>
      </c>
      <c r="P147" s="15">
        <v>103</v>
      </c>
      <c r="Q147" s="15">
        <v>13</v>
      </c>
    </row>
    <row r="148" spans="2:17" ht="30" x14ac:dyDescent="0.25">
      <c r="B148" s="9" t="s">
        <v>24</v>
      </c>
      <c r="C148" s="411"/>
      <c r="D148" s="13">
        <v>44.2</v>
      </c>
      <c r="E148" s="13" t="s">
        <v>23</v>
      </c>
      <c r="F148" s="13" t="s">
        <v>23</v>
      </c>
      <c r="G148" s="14">
        <v>21.9</v>
      </c>
      <c r="H148" s="14">
        <v>149770</v>
      </c>
      <c r="I148" s="13" t="s">
        <v>23</v>
      </c>
      <c r="J148" s="13">
        <v>10</v>
      </c>
      <c r="K148" s="13">
        <v>19</v>
      </c>
      <c r="L148" s="13">
        <v>19</v>
      </c>
      <c r="M148" s="13">
        <v>7</v>
      </c>
      <c r="N148" s="13">
        <v>7</v>
      </c>
      <c r="O148" s="13">
        <v>26</v>
      </c>
      <c r="P148" s="17">
        <v>18</v>
      </c>
      <c r="Q148" s="17" t="s">
        <v>23</v>
      </c>
    </row>
    <row r="149" spans="2:17" ht="30" x14ac:dyDescent="0.25">
      <c r="B149" s="9" t="s">
        <v>25</v>
      </c>
      <c r="C149" s="411"/>
      <c r="D149" s="13">
        <v>31</v>
      </c>
      <c r="E149" s="13">
        <v>36</v>
      </c>
      <c r="F149" s="13" t="s">
        <v>23</v>
      </c>
      <c r="G149" s="13">
        <v>13</v>
      </c>
      <c r="H149" s="14">
        <v>1880</v>
      </c>
      <c r="I149" s="13">
        <v>64</v>
      </c>
      <c r="J149" s="14">
        <v>12</v>
      </c>
      <c r="K149" s="13">
        <v>11</v>
      </c>
      <c r="L149" s="13">
        <v>11</v>
      </c>
      <c r="M149" s="13">
        <v>3</v>
      </c>
      <c r="N149" s="13">
        <v>3</v>
      </c>
      <c r="O149" s="13">
        <v>14</v>
      </c>
      <c r="P149" s="15" t="s">
        <v>23</v>
      </c>
      <c r="Q149" s="15" t="s">
        <v>23</v>
      </c>
    </row>
    <row r="150" spans="2:17" ht="30" x14ac:dyDescent="0.25">
      <c r="B150" s="9" t="s">
        <v>26</v>
      </c>
      <c r="C150" s="411"/>
      <c r="D150" s="13">
        <v>32</v>
      </c>
      <c r="E150" s="13" t="s">
        <v>23</v>
      </c>
      <c r="F150" s="13" t="s">
        <v>23</v>
      </c>
      <c r="G150" s="13">
        <v>32</v>
      </c>
      <c r="H150" s="14">
        <v>5010</v>
      </c>
      <c r="I150" s="13">
        <v>23</v>
      </c>
      <c r="J150" s="13">
        <v>19</v>
      </c>
      <c r="K150" s="13">
        <v>14</v>
      </c>
      <c r="L150" s="13">
        <v>10</v>
      </c>
      <c r="M150" s="13">
        <v>3</v>
      </c>
      <c r="N150" s="13">
        <v>1</v>
      </c>
      <c r="O150" s="13">
        <v>11</v>
      </c>
      <c r="P150" s="17">
        <v>6</v>
      </c>
      <c r="Q150" s="17" t="s">
        <v>23</v>
      </c>
    </row>
    <row r="151" spans="2:17" x14ac:dyDescent="0.25">
      <c r="B151" s="52" t="s">
        <v>85</v>
      </c>
      <c r="C151" s="412"/>
      <c r="D151" s="54" t="s">
        <v>23</v>
      </c>
      <c r="E151" s="54" t="s">
        <v>23</v>
      </c>
      <c r="F151" s="54">
        <v>102</v>
      </c>
      <c r="G151" s="54" t="s">
        <v>23</v>
      </c>
      <c r="H151" s="55">
        <v>249071</v>
      </c>
      <c r="I151" s="54">
        <v>0</v>
      </c>
      <c r="J151" s="54">
        <v>91</v>
      </c>
      <c r="K151" s="54">
        <v>35</v>
      </c>
      <c r="L151" s="54">
        <v>38</v>
      </c>
      <c r="M151" s="54" t="s">
        <v>23</v>
      </c>
      <c r="N151" s="54" t="s">
        <v>23</v>
      </c>
      <c r="O151" s="54">
        <v>38</v>
      </c>
      <c r="P151" s="54" t="s">
        <v>23</v>
      </c>
      <c r="Q151" s="17"/>
    </row>
    <row r="152" spans="2:17" x14ac:dyDescent="0.25">
      <c r="B152" s="402" t="s">
        <v>11</v>
      </c>
      <c r="C152" s="403"/>
      <c r="D152" s="53">
        <f>SUM(D147:D151)</f>
        <v>404.2</v>
      </c>
      <c r="E152" s="53">
        <f t="shared" ref="E152:Q152" si="8">SUM(E147:E151)</f>
        <v>535</v>
      </c>
      <c r="F152" s="53">
        <f t="shared" si="8"/>
        <v>138</v>
      </c>
      <c r="G152" s="53">
        <f t="shared" si="8"/>
        <v>612.9</v>
      </c>
      <c r="H152" s="53">
        <f t="shared" si="8"/>
        <v>593681</v>
      </c>
      <c r="I152" s="53">
        <f t="shared" si="8"/>
        <v>191</v>
      </c>
      <c r="J152" s="53">
        <f t="shared" si="8"/>
        <v>217</v>
      </c>
      <c r="K152" s="53">
        <f t="shared" si="8"/>
        <v>134</v>
      </c>
      <c r="L152" s="53">
        <f t="shared" si="8"/>
        <v>131</v>
      </c>
      <c r="M152" s="53">
        <f t="shared" si="8"/>
        <v>74</v>
      </c>
      <c r="N152" s="53">
        <f t="shared" si="8"/>
        <v>70</v>
      </c>
      <c r="O152" s="53">
        <f t="shared" si="8"/>
        <v>201</v>
      </c>
      <c r="P152" s="53">
        <f t="shared" si="8"/>
        <v>127</v>
      </c>
      <c r="Q152" s="53">
        <f t="shared" si="8"/>
        <v>13</v>
      </c>
    </row>
    <row r="155" spans="2:17" ht="18.75" x14ac:dyDescent="0.25">
      <c r="B155" s="404" t="s">
        <v>83</v>
      </c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</row>
    <row r="160" spans="2:17" x14ac:dyDescent="0.25">
      <c r="D160" s="51"/>
      <c r="E160" s="51"/>
      <c r="F160" s="51"/>
      <c r="G160" s="51"/>
      <c r="H160" s="51"/>
      <c r="I160" s="51"/>
      <c r="J160" s="51"/>
    </row>
    <row r="162" spans="2:17" ht="18.75" x14ac:dyDescent="0.3">
      <c r="B162" s="405" t="s">
        <v>84</v>
      </c>
      <c r="C162" s="405"/>
      <c r="D162" s="405"/>
      <c r="E162" s="405"/>
      <c r="F162" s="405"/>
      <c r="G162" s="405"/>
      <c r="H162" s="405"/>
      <c r="I162" s="405"/>
      <c r="J162" s="405"/>
      <c r="K162" s="405"/>
      <c r="L162" s="405"/>
      <c r="M162" s="405"/>
      <c r="N162" s="405"/>
    </row>
    <row r="164" spans="2:17" x14ac:dyDescent="0.25">
      <c r="B164" s="406" t="s">
        <v>5</v>
      </c>
      <c r="C164" s="406" t="s">
        <v>12</v>
      </c>
      <c r="D164" s="406" t="s">
        <v>6</v>
      </c>
      <c r="E164" s="406" t="s">
        <v>17</v>
      </c>
      <c r="F164" s="406" t="s">
        <v>15</v>
      </c>
      <c r="G164" s="406" t="s">
        <v>7</v>
      </c>
      <c r="H164" s="406" t="s">
        <v>14</v>
      </c>
      <c r="I164" s="406" t="s">
        <v>13</v>
      </c>
      <c r="J164" s="406" t="s">
        <v>8</v>
      </c>
      <c r="K164" s="398" t="s">
        <v>9</v>
      </c>
      <c r="L164" s="409"/>
      <c r="M164" s="409"/>
      <c r="N164" s="409"/>
      <c r="O164" s="399"/>
      <c r="P164" s="414" t="s">
        <v>16</v>
      </c>
      <c r="Q164" s="414"/>
    </row>
    <row r="165" spans="2:17" ht="30" x14ac:dyDescent="0.25">
      <c r="B165" s="407"/>
      <c r="C165" s="407"/>
      <c r="D165" s="407"/>
      <c r="E165" s="407"/>
      <c r="F165" s="407"/>
      <c r="G165" s="407"/>
      <c r="H165" s="407"/>
      <c r="I165" s="407"/>
      <c r="J165" s="407"/>
      <c r="K165" s="398" t="s">
        <v>1</v>
      </c>
      <c r="L165" s="399"/>
      <c r="M165" s="398" t="s">
        <v>2</v>
      </c>
      <c r="N165" s="399"/>
      <c r="O165" s="5" t="s">
        <v>10</v>
      </c>
      <c r="P165" s="414"/>
      <c r="Q165" s="414"/>
    </row>
    <row r="166" spans="2:17" ht="15.75" customHeight="1" x14ac:dyDescent="0.25">
      <c r="B166" s="408"/>
      <c r="C166" s="408"/>
      <c r="D166" s="408"/>
      <c r="E166" s="408"/>
      <c r="F166" s="408"/>
      <c r="G166" s="408"/>
      <c r="H166" s="408"/>
      <c r="I166" s="408"/>
      <c r="J166" s="408"/>
      <c r="K166" s="5" t="s">
        <v>4</v>
      </c>
      <c r="L166" s="5" t="s">
        <v>3</v>
      </c>
      <c r="M166" s="5" t="s">
        <v>4</v>
      </c>
      <c r="N166" s="5" t="s">
        <v>3</v>
      </c>
      <c r="O166" s="5" t="s">
        <v>3</v>
      </c>
      <c r="P166" s="6" t="s">
        <v>1</v>
      </c>
      <c r="Q166" s="6" t="s">
        <v>2</v>
      </c>
    </row>
    <row r="167" spans="2:17" ht="30" x14ac:dyDescent="0.25">
      <c r="B167" s="9" t="s">
        <v>0</v>
      </c>
      <c r="C167" s="410">
        <v>42684</v>
      </c>
      <c r="D167" s="13">
        <v>389</v>
      </c>
      <c r="E167" s="13">
        <v>1013</v>
      </c>
      <c r="F167" s="13">
        <v>36</v>
      </c>
      <c r="G167" s="13">
        <v>999</v>
      </c>
      <c r="H167" s="14">
        <v>287800</v>
      </c>
      <c r="I167" s="14">
        <v>113</v>
      </c>
      <c r="J167" s="13">
        <v>94</v>
      </c>
      <c r="K167" s="13">
        <v>55</v>
      </c>
      <c r="L167" s="13">
        <v>47</v>
      </c>
      <c r="M167" s="13" t="s">
        <v>87</v>
      </c>
      <c r="N167" s="13">
        <v>63</v>
      </c>
      <c r="O167" s="13">
        <v>110</v>
      </c>
      <c r="P167" s="15">
        <v>125</v>
      </c>
      <c r="Q167" s="15">
        <v>11</v>
      </c>
    </row>
    <row r="168" spans="2:17" ht="30" x14ac:dyDescent="0.25">
      <c r="B168" s="9" t="s">
        <v>24</v>
      </c>
      <c r="C168" s="411"/>
      <c r="D168" s="13">
        <v>43.3</v>
      </c>
      <c r="E168" s="13">
        <v>525</v>
      </c>
      <c r="F168" s="13" t="s">
        <v>23</v>
      </c>
      <c r="G168" s="14">
        <v>76.260000000000005</v>
      </c>
      <c r="H168" s="14">
        <v>168429</v>
      </c>
      <c r="I168" s="13">
        <v>35</v>
      </c>
      <c r="J168" s="13">
        <v>28</v>
      </c>
      <c r="K168" s="13">
        <v>19</v>
      </c>
      <c r="L168" s="13">
        <v>22</v>
      </c>
      <c r="M168" s="13" t="s">
        <v>90</v>
      </c>
      <c r="N168" s="13">
        <v>16</v>
      </c>
      <c r="O168" s="13">
        <v>38</v>
      </c>
      <c r="P168" s="17">
        <v>18</v>
      </c>
      <c r="Q168" s="17" t="s">
        <v>23</v>
      </c>
    </row>
    <row r="169" spans="2:17" ht="30" x14ac:dyDescent="0.25">
      <c r="B169" s="9" t="s">
        <v>25</v>
      </c>
      <c r="C169" s="411"/>
      <c r="D169" s="13">
        <v>49</v>
      </c>
      <c r="E169" s="13">
        <v>390</v>
      </c>
      <c r="F169" s="13" t="s">
        <v>23</v>
      </c>
      <c r="G169" s="13">
        <v>42</v>
      </c>
      <c r="H169" s="14">
        <v>3740</v>
      </c>
      <c r="I169" s="13">
        <v>58</v>
      </c>
      <c r="J169" s="14">
        <v>28</v>
      </c>
      <c r="K169" s="13">
        <v>12</v>
      </c>
      <c r="L169" s="13">
        <v>10</v>
      </c>
      <c r="M169" s="13" t="s">
        <v>86</v>
      </c>
      <c r="N169" s="13">
        <v>9</v>
      </c>
      <c r="O169" s="13">
        <v>19</v>
      </c>
      <c r="P169" s="15">
        <v>7</v>
      </c>
      <c r="Q169" s="15" t="s">
        <v>23</v>
      </c>
    </row>
    <row r="170" spans="2:17" ht="30" x14ac:dyDescent="0.25">
      <c r="B170" s="9" t="s">
        <v>26</v>
      </c>
      <c r="C170" s="411"/>
      <c r="D170" s="13">
        <v>42</v>
      </c>
      <c r="E170" s="13">
        <v>70</v>
      </c>
      <c r="F170" s="13" t="s">
        <v>23</v>
      </c>
      <c r="G170" s="13">
        <v>38</v>
      </c>
      <c r="H170" s="14">
        <v>5320</v>
      </c>
      <c r="I170" s="13">
        <v>23</v>
      </c>
      <c r="J170" s="13">
        <v>21</v>
      </c>
      <c r="K170" s="13">
        <v>14</v>
      </c>
      <c r="L170" s="13">
        <v>10</v>
      </c>
      <c r="M170" s="13" t="s">
        <v>88</v>
      </c>
      <c r="N170" s="13">
        <v>5</v>
      </c>
      <c r="O170" s="13">
        <v>15</v>
      </c>
      <c r="P170" s="17">
        <v>6</v>
      </c>
      <c r="Q170" s="17">
        <v>2</v>
      </c>
    </row>
    <row r="171" spans="2:17" x14ac:dyDescent="0.25">
      <c r="B171" s="9" t="s">
        <v>85</v>
      </c>
      <c r="C171" s="412"/>
      <c r="D171" s="14">
        <v>777.54</v>
      </c>
      <c r="E171" s="13">
        <v>43</v>
      </c>
      <c r="F171" s="13" t="s">
        <v>23</v>
      </c>
      <c r="G171" s="13" t="s">
        <v>23</v>
      </c>
      <c r="H171" s="14">
        <v>260747</v>
      </c>
      <c r="I171" s="13" t="s">
        <v>23</v>
      </c>
      <c r="J171" s="13" t="s">
        <v>23</v>
      </c>
      <c r="K171" s="13">
        <v>32</v>
      </c>
      <c r="L171" s="13">
        <v>32</v>
      </c>
      <c r="M171" s="13" t="s">
        <v>23</v>
      </c>
      <c r="N171" s="13" t="s">
        <v>23</v>
      </c>
      <c r="O171" s="13">
        <v>32</v>
      </c>
      <c r="P171" s="17">
        <v>80</v>
      </c>
      <c r="Q171" s="17" t="s">
        <v>23</v>
      </c>
    </row>
    <row r="172" spans="2:17" x14ac:dyDescent="0.25">
      <c r="B172" s="402" t="s">
        <v>11</v>
      </c>
      <c r="C172" s="403"/>
      <c r="D172" s="16">
        <f>SUM(D167:D171)</f>
        <v>1300.8399999999999</v>
      </c>
      <c r="E172" s="16">
        <f t="shared" ref="E172:Q172" si="9">SUM(E167:E171)</f>
        <v>2041</v>
      </c>
      <c r="F172" s="16">
        <f t="shared" si="9"/>
        <v>36</v>
      </c>
      <c r="G172" s="16">
        <f t="shared" si="9"/>
        <v>1155.26</v>
      </c>
      <c r="H172" s="16">
        <f t="shared" si="9"/>
        <v>726036</v>
      </c>
      <c r="I172" s="16">
        <f t="shared" si="9"/>
        <v>229</v>
      </c>
      <c r="J172" s="16">
        <f t="shared" si="9"/>
        <v>171</v>
      </c>
      <c r="K172" s="16">
        <f t="shared" si="9"/>
        <v>132</v>
      </c>
      <c r="L172" s="16">
        <f t="shared" si="9"/>
        <v>121</v>
      </c>
      <c r="M172" s="16">
        <v>94</v>
      </c>
      <c r="N172" s="16">
        <f t="shared" si="9"/>
        <v>93</v>
      </c>
      <c r="O172" s="16">
        <f t="shared" si="9"/>
        <v>214</v>
      </c>
      <c r="P172" s="16">
        <f t="shared" si="9"/>
        <v>236</v>
      </c>
      <c r="Q172" s="16">
        <f t="shared" si="9"/>
        <v>13</v>
      </c>
    </row>
    <row r="175" spans="2:17" ht="18.75" customHeight="1" x14ac:dyDescent="0.25">
      <c r="B175" s="404" t="s">
        <v>89</v>
      </c>
      <c r="C175" s="404"/>
      <c r="D175" s="404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4"/>
      <c r="Q175" s="404"/>
    </row>
    <row r="178" spans="2:17" ht="18.75" x14ac:dyDescent="0.3">
      <c r="B178" s="405" t="s">
        <v>91</v>
      </c>
      <c r="C178" s="405"/>
      <c r="D178" s="405"/>
      <c r="E178" s="405"/>
      <c r="F178" s="405"/>
      <c r="G178" s="405"/>
      <c r="H178" s="405"/>
      <c r="I178" s="405"/>
      <c r="J178" s="405"/>
      <c r="K178" s="405"/>
      <c r="L178" s="405"/>
      <c r="M178" s="405"/>
      <c r="N178" s="405"/>
    </row>
    <row r="180" spans="2:17" x14ac:dyDescent="0.25">
      <c r="B180" s="406" t="s">
        <v>5</v>
      </c>
      <c r="C180" s="406" t="s">
        <v>12</v>
      </c>
      <c r="D180" s="406" t="s">
        <v>6</v>
      </c>
      <c r="E180" s="406" t="s">
        <v>17</v>
      </c>
      <c r="F180" s="406" t="s">
        <v>15</v>
      </c>
      <c r="G180" s="406" t="s">
        <v>7</v>
      </c>
      <c r="H180" s="406" t="s">
        <v>14</v>
      </c>
      <c r="I180" s="406" t="s">
        <v>13</v>
      </c>
      <c r="J180" s="406" t="s">
        <v>8</v>
      </c>
      <c r="K180" s="398" t="s">
        <v>9</v>
      </c>
      <c r="L180" s="409"/>
      <c r="M180" s="409"/>
      <c r="N180" s="409"/>
      <c r="O180" s="399"/>
      <c r="P180" s="414" t="s">
        <v>16</v>
      </c>
      <c r="Q180" s="414"/>
    </row>
    <row r="181" spans="2:17" ht="30" x14ac:dyDescent="0.25">
      <c r="B181" s="407"/>
      <c r="C181" s="407"/>
      <c r="D181" s="407"/>
      <c r="E181" s="407"/>
      <c r="F181" s="407"/>
      <c r="G181" s="407"/>
      <c r="H181" s="407"/>
      <c r="I181" s="407"/>
      <c r="J181" s="407"/>
      <c r="K181" s="398" t="s">
        <v>1</v>
      </c>
      <c r="L181" s="399"/>
      <c r="M181" s="398" t="s">
        <v>2</v>
      </c>
      <c r="N181" s="399"/>
      <c r="O181" s="5" t="s">
        <v>10</v>
      </c>
      <c r="P181" s="414"/>
      <c r="Q181" s="414"/>
    </row>
    <row r="182" spans="2:17" x14ac:dyDescent="0.25">
      <c r="B182" s="408"/>
      <c r="C182" s="408"/>
      <c r="D182" s="408"/>
      <c r="E182" s="408"/>
      <c r="F182" s="408"/>
      <c r="G182" s="408"/>
      <c r="H182" s="408"/>
      <c r="I182" s="408"/>
      <c r="J182" s="408"/>
      <c r="K182" s="5" t="s">
        <v>4</v>
      </c>
      <c r="L182" s="5" t="s">
        <v>3</v>
      </c>
      <c r="M182" s="5" t="s">
        <v>4</v>
      </c>
      <c r="N182" s="5" t="s">
        <v>3</v>
      </c>
      <c r="O182" s="5" t="s">
        <v>3</v>
      </c>
      <c r="P182" s="6" t="s">
        <v>1</v>
      </c>
      <c r="Q182" s="6" t="s">
        <v>2</v>
      </c>
    </row>
    <row r="183" spans="2:17" x14ac:dyDescent="0.25">
      <c r="B183" s="9" t="s">
        <v>0</v>
      </c>
      <c r="C183" s="410">
        <v>42685</v>
      </c>
      <c r="D183" s="13">
        <v>275</v>
      </c>
      <c r="E183" s="14">
        <v>2221</v>
      </c>
      <c r="F183" s="13">
        <v>18</v>
      </c>
      <c r="G183" s="13">
        <v>880</v>
      </c>
      <c r="H183" s="14">
        <v>216320</v>
      </c>
      <c r="I183" s="14">
        <v>87</v>
      </c>
      <c r="J183" s="13">
        <v>73</v>
      </c>
      <c r="K183" s="13">
        <v>56</v>
      </c>
      <c r="L183" s="13">
        <v>52</v>
      </c>
      <c r="M183" s="13">
        <v>70</v>
      </c>
      <c r="N183" s="13">
        <v>68</v>
      </c>
      <c r="O183" s="13">
        <v>120</v>
      </c>
      <c r="P183" s="15">
        <v>102</v>
      </c>
      <c r="Q183" s="15">
        <v>5</v>
      </c>
    </row>
    <row r="184" spans="2:17" ht="30" x14ac:dyDescent="0.25">
      <c r="B184" s="9" t="s">
        <v>24</v>
      </c>
      <c r="C184" s="411"/>
      <c r="D184" s="13">
        <v>57</v>
      </c>
      <c r="E184" s="13">
        <v>980</v>
      </c>
      <c r="F184" s="13" t="s">
        <v>23</v>
      </c>
      <c r="G184" s="14">
        <v>152</v>
      </c>
      <c r="H184" s="14">
        <v>122220</v>
      </c>
      <c r="I184" s="13">
        <v>20</v>
      </c>
      <c r="J184" s="13">
        <v>72</v>
      </c>
      <c r="K184" s="13">
        <v>19</v>
      </c>
      <c r="L184" s="13">
        <v>14</v>
      </c>
      <c r="M184" s="13">
        <v>7</v>
      </c>
      <c r="N184" s="13">
        <v>16</v>
      </c>
      <c r="O184" s="13">
        <v>30</v>
      </c>
      <c r="P184" s="17">
        <v>16</v>
      </c>
      <c r="Q184" s="17">
        <v>2</v>
      </c>
    </row>
    <row r="185" spans="2:17" ht="30" x14ac:dyDescent="0.25">
      <c r="B185" s="9" t="s">
        <v>25</v>
      </c>
      <c r="C185" s="411"/>
      <c r="D185" s="13">
        <v>45</v>
      </c>
      <c r="E185" s="13">
        <v>540</v>
      </c>
      <c r="F185" s="13" t="s">
        <v>23</v>
      </c>
      <c r="G185" s="13">
        <v>107</v>
      </c>
      <c r="H185" s="14">
        <v>925</v>
      </c>
      <c r="I185" s="13">
        <v>66</v>
      </c>
      <c r="J185" s="14">
        <v>34</v>
      </c>
      <c r="K185" s="13">
        <v>11</v>
      </c>
      <c r="L185" s="13">
        <v>11</v>
      </c>
      <c r="M185" s="13">
        <v>10</v>
      </c>
      <c r="N185" s="13">
        <v>10</v>
      </c>
      <c r="O185" s="13">
        <v>21</v>
      </c>
      <c r="P185" s="15" t="s">
        <v>23</v>
      </c>
      <c r="Q185" s="15" t="s">
        <v>23</v>
      </c>
    </row>
    <row r="186" spans="2:17" ht="30" x14ac:dyDescent="0.25">
      <c r="B186" s="9" t="s">
        <v>26</v>
      </c>
      <c r="C186" s="411"/>
      <c r="D186" s="13">
        <v>16</v>
      </c>
      <c r="E186" s="13">
        <v>96</v>
      </c>
      <c r="F186" s="13" t="s">
        <v>23</v>
      </c>
      <c r="G186" s="13">
        <v>25</v>
      </c>
      <c r="H186" s="14">
        <v>5960</v>
      </c>
      <c r="I186" s="13">
        <v>23</v>
      </c>
      <c r="J186" s="13">
        <v>18</v>
      </c>
      <c r="K186" s="13">
        <v>14</v>
      </c>
      <c r="L186" s="13">
        <v>15</v>
      </c>
      <c r="M186" s="13">
        <v>3</v>
      </c>
      <c r="N186" s="13">
        <v>3</v>
      </c>
      <c r="O186" s="13">
        <v>18</v>
      </c>
      <c r="P186" s="17">
        <v>12</v>
      </c>
      <c r="Q186" s="17" t="s">
        <v>23</v>
      </c>
    </row>
    <row r="187" spans="2:17" x14ac:dyDescent="0.25">
      <c r="B187" s="9" t="s">
        <v>85</v>
      </c>
      <c r="C187" s="412"/>
      <c r="D187" s="14"/>
      <c r="E187" s="13"/>
      <c r="F187" s="13"/>
      <c r="G187" s="13"/>
      <c r="H187" s="14"/>
      <c r="I187" s="13"/>
      <c r="J187" s="13"/>
      <c r="K187" s="13"/>
      <c r="L187" s="13"/>
      <c r="M187" s="13"/>
      <c r="N187" s="13"/>
      <c r="O187" s="13"/>
      <c r="P187" s="17"/>
      <c r="Q187" s="17"/>
    </row>
    <row r="188" spans="2:17" x14ac:dyDescent="0.25">
      <c r="B188" s="402" t="s">
        <v>11</v>
      </c>
      <c r="C188" s="403"/>
      <c r="D188" s="16">
        <f>SUM(D183:D187)</f>
        <v>393</v>
      </c>
      <c r="E188" s="16">
        <f t="shared" ref="E188:L188" si="10">SUM(E183:E187)</f>
        <v>3837</v>
      </c>
      <c r="F188" s="16">
        <f t="shared" si="10"/>
        <v>18</v>
      </c>
      <c r="G188" s="16">
        <f t="shared" si="10"/>
        <v>1164</v>
      </c>
      <c r="H188" s="16">
        <f t="shared" si="10"/>
        <v>345425</v>
      </c>
      <c r="I188" s="16">
        <f t="shared" si="10"/>
        <v>196</v>
      </c>
      <c r="J188" s="16">
        <f t="shared" si="10"/>
        <v>197</v>
      </c>
      <c r="K188" s="16">
        <f t="shared" si="10"/>
        <v>100</v>
      </c>
      <c r="L188" s="16">
        <f t="shared" si="10"/>
        <v>92</v>
      </c>
      <c r="M188" s="16">
        <v>94</v>
      </c>
      <c r="N188" s="16">
        <f t="shared" ref="N188:Q188" si="11">SUM(N183:N187)</f>
        <v>97</v>
      </c>
      <c r="O188" s="16">
        <f t="shared" si="11"/>
        <v>189</v>
      </c>
      <c r="P188" s="16">
        <f t="shared" si="11"/>
        <v>130</v>
      </c>
      <c r="Q188" s="16">
        <f t="shared" si="11"/>
        <v>7</v>
      </c>
    </row>
    <row r="191" spans="2:17" ht="18.75" x14ac:dyDescent="0.25">
      <c r="B191" s="404" t="s">
        <v>94</v>
      </c>
      <c r="C191" s="404"/>
      <c r="D191" s="404"/>
      <c r="E191" s="404"/>
      <c r="F191" s="404"/>
      <c r="G191" s="404"/>
      <c r="H191" s="404"/>
      <c r="I191" s="404"/>
      <c r="J191" s="404"/>
      <c r="K191" s="404"/>
      <c r="L191" s="404"/>
      <c r="M191" s="404"/>
      <c r="N191" s="404"/>
      <c r="O191" s="404"/>
      <c r="P191" s="404"/>
      <c r="Q191" s="404"/>
    </row>
    <row r="194" spans="2:17" ht="18.75" x14ac:dyDescent="0.3">
      <c r="B194" s="405" t="s">
        <v>92</v>
      </c>
      <c r="C194" s="405"/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</row>
    <row r="196" spans="2:17" x14ac:dyDescent="0.25">
      <c r="B196" s="406" t="s">
        <v>5</v>
      </c>
      <c r="C196" s="406" t="s">
        <v>12</v>
      </c>
      <c r="D196" s="406" t="s">
        <v>6</v>
      </c>
      <c r="E196" s="406" t="s">
        <v>17</v>
      </c>
      <c r="F196" s="406" t="s">
        <v>15</v>
      </c>
      <c r="G196" s="406" t="s">
        <v>7</v>
      </c>
      <c r="H196" s="406" t="s">
        <v>14</v>
      </c>
      <c r="I196" s="406" t="s">
        <v>13</v>
      </c>
      <c r="J196" s="406" t="s">
        <v>8</v>
      </c>
      <c r="K196" s="398" t="s">
        <v>9</v>
      </c>
      <c r="L196" s="409"/>
      <c r="M196" s="409"/>
      <c r="N196" s="409"/>
      <c r="O196" s="399"/>
      <c r="P196" s="414" t="s">
        <v>16</v>
      </c>
      <c r="Q196" s="414"/>
    </row>
    <row r="197" spans="2:17" ht="30" x14ac:dyDescent="0.25">
      <c r="B197" s="407"/>
      <c r="C197" s="407"/>
      <c r="D197" s="407"/>
      <c r="E197" s="407"/>
      <c r="F197" s="407"/>
      <c r="G197" s="407"/>
      <c r="H197" s="407"/>
      <c r="I197" s="407"/>
      <c r="J197" s="407"/>
      <c r="K197" s="398" t="s">
        <v>1</v>
      </c>
      <c r="L197" s="399"/>
      <c r="M197" s="398" t="s">
        <v>2</v>
      </c>
      <c r="N197" s="399"/>
      <c r="O197" s="5" t="s">
        <v>10</v>
      </c>
      <c r="P197" s="414"/>
      <c r="Q197" s="414"/>
    </row>
    <row r="198" spans="2:17" x14ac:dyDescent="0.25">
      <c r="B198" s="408"/>
      <c r="C198" s="408"/>
      <c r="D198" s="408"/>
      <c r="E198" s="408"/>
      <c r="F198" s="408"/>
      <c r="G198" s="408"/>
      <c r="H198" s="408"/>
      <c r="I198" s="408"/>
      <c r="J198" s="408"/>
      <c r="K198" s="5" t="s">
        <v>4</v>
      </c>
      <c r="L198" s="5" t="s">
        <v>3</v>
      </c>
      <c r="M198" s="5" t="s">
        <v>4</v>
      </c>
      <c r="N198" s="5" t="s">
        <v>3</v>
      </c>
      <c r="O198" s="5" t="s">
        <v>3</v>
      </c>
      <c r="P198" s="6" t="s">
        <v>1</v>
      </c>
      <c r="Q198" s="6" t="s">
        <v>2</v>
      </c>
    </row>
    <row r="199" spans="2:17" x14ac:dyDescent="0.25">
      <c r="B199" s="9" t="s">
        <v>0</v>
      </c>
      <c r="C199" s="410">
        <v>42686</v>
      </c>
      <c r="D199" s="13">
        <v>236</v>
      </c>
      <c r="E199" s="14">
        <v>1339</v>
      </c>
      <c r="F199" s="13">
        <v>18</v>
      </c>
      <c r="G199" s="13">
        <v>912</v>
      </c>
      <c r="H199" s="14">
        <v>173200</v>
      </c>
      <c r="I199" s="14">
        <v>105</v>
      </c>
      <c r="J199" s="13">
        <v>86</v>
      </c>
      <c r="K199" s="13">
        <v>37</v>
      </c>
      <c r="L199" s="13">
        <v>33</v>
      </c>
      <c r="M199" s="13">
        <v>69</v>
      </c>
      <c r="N199" s="13">
        <v>62</v>
      </c>
      <c r="O199" s="13">
        <v>95</v>
      </c>
      <c r="P199" s="15">
        <v>74</v>
      </c>
      <c r="Q199" s="15">
        <v>5</v>
      </c>
    </row>
    <row r="200" spans="2:17" ht="30" x14ac:dyDescent="0.25">
      <c r="B200" s="9" t="s">
        <v>24</v>
      </c>
      <c r="C200" s="411"/>
      <c r="D200" s="13">
        <v>41</v>
      </c>
      <c r="E200" s="14">
        <v>1200</v>
      </c>
      <c r="F200" s="13" t="s">
        <v>23</v>
      </c>
      <c r="G200" s="14">
        <v>147.4</v>
      </c>
      <c r="H200" s="14">
        <v>154870</v>
      </c>
      <c r="I200" s="13" t="s">
        <v>23</v>
      </c>
      <c r="J200" s="13">
        <v>66</v>
      </c>
      <c r="K200" s="13">
        <v>6</v>
      </c>
      <c r="L200" s="13">
        <v>18</v>
      </c>
      <c r="M200" s="13">
        <v>6</v>
      </c>
      <c r="N200" s="13">
        <v>6</v>
      </c>
      <c r="O200" s="13">
        <v>24</v>
      </c>
      <c r="P200" s="17">
        <v>3</v>
      </c>
      <c r="Q200" s="17" t="s">
        <v>23</v>
      </c>
    </row>
    <row r="201" spans="2:17" ht="30" x14ac:dyDescent="0.25">
      <c r="B201" s="9" t="s">
        <v>25</v>
      </c>
      <c r="C201" s="411"/>
      <c r="D201" s="13">
        <v>49</v>
      </c>
      <c r="E201" s="13">
        <v>256</v>
      </c>
      <c r="F201" s="13" t="s">
        <v>23</v>
      </c>
      <c r="G201" s="13">
        <v>45</v>
      </c>
      <c r="H201" s="14">
        <v>1920</v>
      </c>
      <c r="I201" s="13">
        <v>48</v>
      </c>
      <c r="J201" s="14">
        <v>31</v>
      </c>
      <c r="K201" s="13">
        <v>12</v>
      </c>
      <c r="L201" s="13">
        <v>12</v>
      </c>
      <c r="M201" s="13">
        <v>3</v>
      </c>
      <c r="N201" s="13">
        <v>3</v>
      </c>
      <c r="O201" s="13">
        <v>15</v>
      </c>
      <c r="P201" s="15" t="s">
        <v>23</v>
      </c>
      <c r="Q201" s="15" t="s">
        <v>23</v>
      </c>
    </row>
    <row r="202" spans="2:17" ht="30" x14ac:dyDescent="0.25">
      <c r="B202" s="9" t="s">
        <v>26</v>
      </c>
      <c r="C202" s="411"/>
      <c r="D202" s="13">
        <v>22</v>
      </c>
      <c r="E202" s="13">
        <v>136</v>
      </c>
      <c r="F202" s="13" t="s">
        <v>23</v>
      </c>
      <c r="G202" s="13">
        <v>24</v>
      </c>
      <c r="H202" s="14">
        <v>4920</v>
      </c>
      <c r="I202" s="13">
        <v>23</v>
      </c>
      <c r="J202" s="13">
        <v>19</v>
      </c>
      <c r="K202" s="13">
        <v>14</v>
      </c>
      <c r="L202" s="13">
        <v>11</v>
      </c>
      <c r="M202" s="13">
        <v>3</v>
      </c>
      <c r="N202" s="13">
        <v>3</v>
      </c>
      <c r="O202" s="13">
        <v>14</v>
      </c>
      <c r="P202" s="17">
        <v>6</v>
      </c>
      <c r="Q202" s="17" t="s">
        <v>23</v>
      </c>
    </row>
    <row r="203" spans="2:17" x14ac:dyDescent="0.25">
      <c r="B203" s="9" t="s">
        <v>85</v>
      </c>
      <c r="C203" s="412"/>
      <c r="D203" s="14"/>
      <c r="E203" s="13"/>
      <c r="F203" s="13"/>
      <c r="G203" s="13"/>
      <c r="H203" s="14"/>
      <c r="I203" s="13"/>
      <c r="J203" s="13"/>
      <c r="K203" s="13"/>
      <c r="L203" s="13"/>
      <c r="M203" s="13"/>
      <c r="N203" s="13"/>
      <c r="O203" s="13"/>
      <c r="P203" s="17"/>
      <c r="Q203" s="17"/>
    </row>
    <row r="204" spans="2:17" x14ac:dyDescent="0.25">
      <c r="B204" s="402" t="s">
        <v>11</v>
      </c>
      <c r="C204" s="403"/>
      <c r="D204" s="16">
        <f>SUM(D199:D203)</f>
        <v>348</v>
      </c>
      <c r="E204" s="16">
        <f t="shared" ref="E204:L204" si="12">SUM(E199:E203)</f>
        <v>2931</v>
      </c>
      <c r="F204" s="16">
        <f t="shared" si="12"/>
        <v>18</v>
      </c>
      <c r="G204" s="16">
        <f t="shared" si="12"/>
        <v>1128.4000000000001</v>
      </c>
      <c r="H204" s="16">
        <f t="shared" si="12"/>
        <v>334910</v>
      </c>
      <c r="I204" s="16">
        <f t="shared" si="12"/>
        <v>176</v>
      </c>
      <c r="J204" s="16">
        <f t="shared" si="12"/>
        <v>202</v>
      </c>
      <c r="K204" s="16">
        <f t="shared" si="12"/>
        <v>69</v>
      </c>
      <c r="L204" s="16">
        <f t="shared" si="12"/>
        <v>74</v>
      </c>
      <c r="M204" s="16">
        <v>94</v>
      </c>
      <c r="N204" s="16">
        <f t="shared" ref="N204:Q204" si="13">SUM(N199:N203)</f>
        <v>74</v>
      </c>
      <c r="O204" s="16">
        <f t="shared" si="13"/>
        <v>148</v>
      </c>
      <c r="P204" s="16">
        <f t="shared" si="13"/>
        <v>83</v>
      </c>
      <c r="Q204" s="16">
        <f t="shared" si="13"/>
        <v>5</v>
      </c>
    </row>
    <row r="207" spans="2:17" ht="18.75" x14ac:dyDescent="0.25">
      <c r="B207" s="404" t="s">
        <v>94</v>
      </c>
      <c r="C207" s="404"/>
      <c r="D207" s="404"/>
      <c r="E207" s="404"/>
      <c r="F207" s="404"/>
      <c r="G207" s="404"/>
      <c r="H207" s="404"/>
      <c r="I207" s="404"/>
      <c r="J207" s="404"/>
      <c r="K207" s="404"/>
      <c r="L207" s="404"/>
      <c r="M207" s="404"/>
      <c r="N207" s="404"/>
      <c r="O207" s="404"/>
      <c r="P207" s="404"/>
      <c r="Q207" s="404"/>
    </row>
    <row r="210" spans="2:17" ht="18.75" x14ac:dyDescent="0.3">
      <c r="B210" s="405" t="s">
        <v>93</v>
      </c>
      <c r="C210" s="405"/>
      <c r="D210" s="405"/>
      <c r="E210" s="405"/>
      <c r="F210" s="405"/>
      <c r="G210" s="405"/>
      <c r="H210" s="405"/>
      <c r="I210" s="405"/>
      <c r="J210" s="405"/>
      <c r="K210" s="405"/>
      <c r="L210" s="405"/>
      <c r="M210" s="405"/>
      <c r="N210" s="405"/>
    </row>
    <row r="212" spans="2:17" x14ac:dyDescent="0.25">
      <c r="B212" s="406" t="s">
        <v>5</v>
      </c>
      <c r="C212" s="406" t="s">
        <v>12</v>
      </c>
      <c r="D212" s="406" t="s">
        <v>6</v>
      </c>
      <c r="E212" s="406" t="s">
        <v>17</v>
      </c>
      <c r="F212" s="406" t="s">
        <v>15</v>
      </c>
      <c r="G212" s="406" t="s">
        <v>7</v>
      </c>
      <c r="H212" s="406" t="s">
        <v>14</v>
      </c>
      <c r="I212" s="406" t="s">
        <v>13</v>
      </c>
      <c r="J212" s="406" t="s">
        <v>8</v>
      </c>
      <c r="K212" s="398" t="s">
        <v>9</v>
      </c>
      <c r="L212" s="409"/>
      <c r="M212" s="409"/>
      <c r="N212" s="409"/>
      <c r="O212" s="399"/>
      <c r="P212" s="414" t="s">
        <v>16</v>
      </c>
      <c r="Q212" s="414"/>
    </row>
    <row r="213" spans="2:17" ht="30" x14ac:dyDescent="0.25">
      <c r="B213" s="407"/>
      <c r="C213" s="407"/>
      <c r="D213" s="407"/>
      <c r="E213" s="407"/>
      <c r="F213" s="407"/>
      <c r="G213" s="407"/>
      <c r="H213" s="407"/>
      <c r="I213" s="407"/>
      <c r="J213" s="407"/>
      <c r="K213" s="398" t="s">
        <v>1</v>
      </c>
      <c r="L213" s="399"/>
      <c r="M213" s="398" t="s">
        <v>2</v>
      </c>
      <c r="N213" s="399"/>
      <c r="O213" s="5" t="s">
        <v>10</v>
      </c>
      <c r="P213" s="414"/>
      <c r="Q213" s="414"/>
    </row>
    <row r="214" spans="2:17" x14ac:dyDescent="0.25">
      <c r="B214" s="408"/>
      <c r="C214" s="408"/>
      <c r="D214" s="408"/>
      <c r="E214" s="408"/>
      <c r="F214" s="408"/>
      <c r="G214" s="408"/>
      <c r="H214" s="408"/>
      <c r="I214" s="408"/>
      <c r="J214" s="408"/>
      <c r="K214" s="5" t="s">
        <v>4</v>
      </c>
      <c r="L214" s="5" t="s">
        <v>3</v>
      </c>
      <c r="M214" s="5" t="s">
        <v>4</v>
      </c>
      <c r="N214" s="5" t="s">
        <v>3</v>
      </c>
      <c r="O214" s="5" t="s">
        <v>3</v>
      </c>
      <c r="P214" s="6" t="s">
        <v>1</v>
      </c>
      <c r="Q214" s="6" t="s">
        <v>2</v>
      </c>
    </row>
    <row r="215" spans="2:17" x14ac:dyDescent="0.25">
      <c r="B215" s="9" t="s">
        <v>0</v>
      </c>
      <c r="C215" s="410">
        <v>42687</v>
      </c>
      <c r="D215" s="13">
        <v>255</v>
      </c>
      <c r="E215" s="14">
        <v>1164</v>
      </c>
      <c r="F215" s="13">
        <v>18</v>
      </c>
      <c r="G215" s="13">
        <v>795</v>
      </c>
      <c r="H215" s="14">
        <v>95000</v>
      </c>
      <c r="I215" s="14">
        <v>64</v>
      </c>
      <c r="J215" s="13">
        <v>38</v>
      </c>
      <c r="K215" s="13">
        <v>35</v>
      </c>
      <c r="L215" s="13">
        <v>29</v>
      </c>
      <c r="M215" s="13">
        <v>70</v>
      </c>
      <c r="N215" s="13">
        <v>63</v>
      </c>
      <c r="O215" s="13">
        <v>92</v>
      </c>
      <c r="P215" s="15">
        <v>63</v>
      </c>
      <c r="Q215" s="15">
        <v>11</v>
      </c>
    </row>
    <row r="216" spans="2:17" ht="30" x14ac:dyDescent="0.25">
      <c r="B216" s="9" t="s">
        <v>24</v>
      </c>
      <c r="C216" s="411"/>
      <c r="D216" s="13">
        <v>43</v>
      </c>
      <c r="E216" s="13" t="s">
        <v>23</v>
      </c>
      <c r="F216" s="13">
        <v>4</v>
      </c>
      <c r="G216" s="14">
        <v>165</v>
      </c>
      <c r="H216" s="14">
        <v>185670</v>
      </c>
      <c r="I216" s="13" t="s">
        <v>23</v>
      </c>
      <c r="J216" s="13">
        <v>57</v>
      </c>
      <c r="K216" s="13">
        <v>6</v>
      </c>
      <c r="L216" s="13">
        <v>7</v>
      </c>
      <c r="M216" s="13">
        <v>6</v>
      </c>
      <c r="N216" s="13">
        <v>6</v>
      </c>
      <c r="O216" s="13">
        <v>13</v>
      </c>
      <c r="P216" s="17">
        <v>3</v>
      </c>
      <c r="Q216" s="17" t="s">
        <v>23</v>
      </c>
    </row>
    <row r="217" spans="2:17" ht="30" x14ac:dyDescent="0.25">
      <c r="B217" s="9" t="s">
        <v>25</v>
      </c>
      <c r="C217" s="411"/>
      <c r="D217" s="13">
        <v>43</v>
      </c>
      <c r="E217" s="13">
        <v>320</v>
      </c>
      <c r="F217" s="13" t="s">
        <v>23</v>
      </c>
      <c r="G217" s="13">
        <v>43</v>
      </c>
      <c r="H217" s="14" t="s">
        <v>23</v>
      </c>
      <c r="I217" s="13" t="s">
        <v>23</v>
      </c>
      <c r="J217" s="14">
        <v>28</v>
      </c>
      <c r="K217" s="13">
        <v>3</v>
      </c>
      <c r="L217" s="13">
        <v>3</v>
      </c>
      <c r="M217" s="13">
        <v>10</v>
      </c>
      <c r="N217" s="13">
        <v>10</v>
      </c>
      <c r="O217" s="13">
        <v>13</v>
      </c>
      <c r="P217" s="15" t="s">
        <v>23</v>
      </c>
      <c r="Q217" s="15" t="s">
        <v>23</v>
      </c>
    </row>
    <row r="218" spans="2:17" ht="30" x14ac:dyDescent="0.25">
      <c r="B218" s="9" t="s">
        <v>26</v>
      </c>
      <c r="C218" s="411"/>
      <c r="D218" s="13">
        <v>24</v>
      </c>
      <c r="E218" s="13" t="s">
        <v>23</v>
      </c>
      <c r="F218" s="13" t="s">
        <v>23</v>
      </c>
      <c r="G218" s="13">
        <v>21</v>
      </c>
      <c r="H218" s="14">
        <v>7780</v>
      </c>
      <c r="I218" s="13">
        <v>23</v>
      </c>
      <c r="J218" s="13">
        <v>12</v>
      </c>
      <c r="K218" s="13">
        <v>3</v>
      </c>
      <c r="L218" s="13">
        <v>3</v>
      </c>
      <c r="M218" s="13">
        <v>3</v>
      </c>
      <c r="N218" s="13">
        <v>3</v>
      </c>
      <c r="O218" s="13">
        <v>5</v>
      </c>
      <c r="P218" s="17" t="s">
        <v>23</v>
      </c>
      <c r="Q218" s="17" t="s">
        <v>23</v>
      </c>
    </row>
    <row r="219" spans="2:17" x14ac:dyDescent="0.25">
      <c r="B219" s="9" t="s">
        <v>85</v>
      </c>
      <c r="C219" s="412"/>
      <c r="D219" s="14"/>
      <c r="E219" s="13"/>
      <c r="F219" s="13"/>
      <c r="G219" s="13"/>
      <c r="H219" s="14"/>
      <c r="I219" s="13"/>
      <c r="J219" s="13"/>
      <c r="K219" s="13"/>
      <c r="L219" s="13"/>
      <c r="M219" s="13"/>
      <c r="N219" s="13"/>
      <c r="O219" s="13"/>
      <c r="P219" s="17"/>
      <c r="Q219" s="17"/>
    </row>
    <row r="220" spans="2:17" x14ac:dyDescent="0.25">
      <c r="B220" s="402" t="s">
        <v>11</v>
      </c>
      <c r="C220" s="403"/>
      <c r="D220" s="16">
        <f>SUM(D215:D219)</f>
        <v>365</v>
      </c>
      <c r="E220" s="16">
        <f t="shared" ref="E220:L220" si="14">SUM(E215:E219)</f>
        <v>1484</v>
      </c>
      <c r="F220" s="16">
        <f t="shared" si="14"/>
        <v>22</v>
      </c>
      <c r="G220" s="16">
        <f t="shared" si="14"/>
        <v>1024</v>
      </c>
      <c r="H220" s="16">
        <f t="shared" si="14"/>
        <v>288450</v>
      </c>
      <c r="I220" s="16">
        <f t="shared" si="14"/>
        <v>87</v>
      </c>
      <c r="J220" s="16">
        <f t="shared" si="14"/>
        <v>135</v>
      </c>
      <c r="K220" s="16">
        <f t="shared" si="14"/>
        <v>47</v>
      </c>
      <c r="L220" s="16">
        <f t="shared" si="14"/>
        <v>42</v>
      </c>
      <c r="M220" s="16">
        <v>94</v>
      </c>
      <c r="N220" s="16">
        <f t="shared" ref="N220:Q220" si="15">SUM(N215:N219)</f>
        <v>82</v>
      </c>
      <c r="O220" s="16">
        <f t="shared" si="15"/>
        <v>123</v>
      </c>
      <c r="P220" s="16">
        <f t="shared" si="15"/>
        <v>66</v>
      </c>
      <c r="Q220" s="16">
        <f t="shared" si="15"/>
        <v>11</v>
      </c>
    </row>
    <row r="223" spans="2:17" ht="18.75" x14ac:dyDescent="0.25">
      <c r="B223" s="404" t="s">
        <v>94</v>
      </c>
      <c r="C223" s="404"/>
      <c r="D223" s="404"/>
      <c r="E223" s="404"/>
      <c r="F223" s="404"/>
      <c r="G223" s="404"/>
      <c r="H223" s="404"/>
      <c r="I223" s="404"/>
      <c r="J223" s="404"/>
      <c r="K223" s="404"/>
      <c r="L223" s="404"/>
      <c r="M223" s="404"/>
      <c r="N223" s="404"/>
      <c r="O223" s="404"/>
      <c r="P223" s="404"/>
      <c r="Q223" s="404"/>
    </row>
    <row r="227" spans="2:17" ht="18.75" x14ac:dyDescent="0.3">
      <c r="B227" s="405" t="s">
        <v>95</v>
      </c>
      <c r="C227" s="405"/>
      <c r="D227" s="405"/>
      <c r="E227" s="405"/>
      <c r="F227" s="405"/>
      <c r="G227" s="405"/>
      <c r="H227" s="405"/>
      <c r="I227" s="405"/>
      <c r="J227" s="405"/>
      <c r="K227" s="405"/>
      <c r="L227" s="405"/>
      <c r="M227" s="405"/>
      <c r="N227" s="405"/>
    </row>
    <row r="229" spans="2:17" x14ac:dyDescent="0.25">
      <c r="B229" s="406" t="s">
        <v>5</v>
      </c>
      <c r="C229" s="406" t="s">
        <v>12</v>
      </c>
      <c r="D229" s="406" t="s">
        <v>6</v>
      </c>
      <c r="E229" s="406" t="s">
        <v>17</v>
      </c>
      <c r="F229" s="406" t="s">
        <v>15</v>
      </c>
      <c r="G229" s="406" t="s">
        <v>7</v>
      </c>
      <c r="H229" s="406" t="s">
        <v>14</v>
      </c>
      <c r="I229" s="406" t="s">
        <v>13</v>
      </c>
      <c r="J229" s="406" t="s">
        <v>8</v>
      </c>
      <c r="K229" s="398" t="s">
        <v>9</v>
      </c>
      <c r="L229" s="409"/>
      <c r="M229" s="409"/>
      <c r="N229" s="409"/>
      <c r="O229" s="399"/>
      <c r="P229" s="414"/>
      <c r="Q229" s="414"/>
    </row>
    <row r="230" spans="2:17" ht="30" x14ac:dyDescent="0.25">
      <c r="B230" s="407"/>
      <c r="C230" s="407"/>
      <c r="D230" s="407"/>
      <c r="E230" s="407"/>
      <c r="F230" s="407"/>
      <c r="G230" s="407"/>
      <c r="H230" s="407"/>
      <c r="I230" s="407"/>
      <c r="J230" s="407"/>
      <c r="K230" s="398" t="s">
        <v>1</v>
      </c>
      <c r="L230" s="399"/>
      <c r="M230" s="398" t="s">
        <v>2</v>
      </c>
      <c r="N230" s="399"/>
      <c r="O230" s="5" t="s">
        <v>10</v>
      </c>
      <c r="P230" s="414"/>
      <c r="Q230" s="414"/>
    </row>
    <row r="231" spans="2:17" x14ac:dyDescent="0.25">
      <c r="B231" s="408"/>
      <c r="C231" s="408"/>
      <c r="D231" s="408"/>
      <c r="E231" s="408"/>
      <c r="F231" s="408"/>
      <c r="G231" s="408"/>
      <c r="H231" s="408"/>
      <c r="I231" s="408"/>
      <c r="J231" s="408"/>
      <c r="K231" s="5" t="s">
        <v>4</v>
      </c>
      <c r="L231" s="5" t="s">
        <v>3</v>
      </c>
      <c r="M231" s="5" t="s">
        <v>4</v>
      </c>
      <c r="N231" s="5" t="s">
        <v>3</v>
      </c>
      <c r="O231" s="5" t="s">
        <v>3</v>
      </c>
      <c r="P231" s="6"/>
      <c r="Q231" s="6"/>
    </row>
    <row r="232" spans="2:17" x14ac:dyDescent="0.25">
      <c r="B232" s="9" t="s">
        <v>0</v>
      </c>
      <c r="C232" s="410">
        <v>42688</v>
      </c>
      <c r="D232" s="13">
        <v>219</v>
      </c>
      <c r="E232" s="14">
        <v>1287</v>
      </c>
      <c r="F232" s="13">
        <v>42</v>
      </c>
      <c r="G232" s="13">
        <v>626</v>
      </c>
      <c r="H232" s="14">
        <v>242530</v>
      </c>
      <c r="I232" s="14">
        <v>88</v>
      </c>
      <c r="J232" s="13">
        <v>69</v>
      </c>
      <c r="K232" s="13">
        <v>54</v>
      </c>
      <c r="L232" s="13">
        <v>41</v>
      </c>
      <c r="M232" s="13">
        <v>61</v>
      </c>
      <c r="N232" s="13">
        <v>56</v>
      </c>
      <c r="O232" s="13">
        <v>97</v>
      </c>
      <c r="P232" s="15"/>
      <c r="Q232" s="15"/>
    </row>
    <row r="233" spans="2:17" ht="30" x14ac:dyDescent="0.25">
      <c r="B233" s="9" t="s">
        <v>24</v>
      </c>
      <c r="C233" s="411"/>
      <c r="D233" s="13">
        <v>36</v>
      </c>
      <c r="E233" s="13">
        <v>45</v>
      </c>
      <c r="F233" s="13">
        <v>4</v>
      </c>
      <c r="G233" s="14">
        <v>46</v>
      </c>
      <c r="H233" s="14">
        <v>181505</v>
      </c>
      <c r="I233" s="13">
        <v>20</v>
      </c>
      <c r="J233" s="13">
        <v>22</v>
      </c>
      <c r="K233" s="13">
        <v>19</v>
      </c>
      <c r="L233" s="13">
        <v>13</v>
      </c>
      <c r="M233" s="13">
        <v>7</v>
      </c>
      <c r="N233" s="13">
        <v>7</v>
      </c>
      <c r="O233" s="13">
        <v>20</v>
      </c>
      <c r="P233" s="17"/>
      <c r="Q233" s="17"/>
    </row>
    <row r="234" spans="2:17" ht="30" x14ac:dyDescent="0.25">
      <c r="B234" s="9" t="s">
        <v>25</v>
      </c>
      <c r="C234" s="411"/>
      <c r="D234" s="13">
        <v>48</v>
      </c>
      <c r="E234" s="13">
        <v>700</v>
      </c>
      <c r="F234" s="13" t="s">
        <v>23</v>
      </c>
      <c r="G234" s="13">
        <v>50</v>
      </c>
      <c r="H234" s="14">
        <v>2969</v>
      </c>
      <c r="I234" s="13" t="s">
        <v>23</v>
      </c>
      <c r="J234" s="14">
        <v>23</v>
      </c>
      <c r="K234" s="13">
        <v>14</v>
      </c>
      <c r="L234" s="13">
        <v>11</v>
      </c>
      <c r="M234" s="13">
        <v>10</v>
      </c>
      <c r="N234" s="13">
        <v>10</v>
      </c>
      <c r="O234" s="13">
        <v>21</v>
      </c>
      <c r="P234" s="15"/>
      <c r="Q234" s="15"/>
    </row>
    <row r="235" spans="2:17" ht="30" x14ac:dyDescent="0.25">
      <c r="B235" s="9" t="s">
        <v>26</v>
      </c>
      <c r="C235" s="411"/>
      <c r="D235" s="13">
        <v>19</v>
      </c>
      <c r="E235" s="13">
        <v>200</v>
      </c>
      <c r="F235" s="13" t="s">
        <v>23</v>
      </c>
      <c r="G235" s="13">
        <v>21</v>
      </c>
      <c r="H235" s="14">
        <v>4860</v>
      </c>
      <c r="I235" s="13">
        <v>23</v>
      </c>
      <c r="J235" s="13">
        <v>18</v>
      </c>
      <c r="K235" s="13">
        <v>15</v>
      </c>
      <c r="L235" s="13">
        <v>14</v>
      </c>
      <c r="M235" s="13">
        <v>3</v>
      </c>
      <c r="N235" s="13">
        <v>2</v>
      </c>
      <c r="O235" s="13">
        <v>16</v>
      </c>
      <c r="P235" s="17"/>
      <c r="Q235" s="17"/>
    </row>
    <row r="236" spans="2:17" x14ac:dyDescent="0.25">
      <c r="B236" s="9" t="s">
        <v>85</v>
      </c>
      <c r="C236" s="412"/>
      <c r="D236" s="14"/>
      <c r="E236" s="13"/>
      <c r="F236" s="13"/>
      <c r="G236" s="13"/>
      <c r="H236" s="14"/>
      <c r="I236" s="13"/>
      <c r="J236" s="13"/>
      <c r="K236" s="13"/>
      <c r="L236" s="13"/>
      <c r="M236" s="13"/>
      <c r="N236" s="13"/>
      <c r="O236" s="13"/>
      <c r="P236" s="17"/>
      <c r="Q236" s="17"/>
    </row>
    <row r="237" spans="2:17" x14ac:dyDescent="0.25">
      <c r="B237" s="402" t="s">
        <v>11</v>
      </c>
      <c r="C237" s="403"/>
      <c r="D237" s="16">
        <f>SUM(D232:D236)</f>
        <v>322</v>
      </c>
      <c r="E237" s="16">
        <f t="shared" ref="E237:L237" si="16">SUM(E232:E236)</f>
        <v>2232</v>
      </c>
      <c r="F237" s="16">
        <f t="shared" si="16"/>
        <v>46</v>
      </c>
      <c r="G237" s="16">
        <f t="shared" si="16"/>
        <v>743</v>
      </c>
      <c r="H237" s="16">
        <f t="shared" si="16"/>
        <v>431864</v>
      </c>
      <c r="I237" s="16">
        <f t="shared" si="16"/>
        <v>131</v>
      </c>
      <c r="J237" s="16">
        <f t="shared" si="16"/>
        <v>132</v>
      </c>
      <c r="K237" s="16">
        <f t="shared" si="16"/>
        <v>102</v>
      </c>
      <c r="L237" s="16">
        <f t="shared" si="16"/>
        <v>79</v>
      </c>
      <c r="M237" s="16">
        <v>94</v>
      </c>
      <c r="N237" s="16">
        <f t="shared" ref="N237:O237" si="17">SUM(N232:N236)</f>
        <v>75</v>
      </c>
      <c r="O237" s="16">
        <f t="shared" si="17"/>
        <v>154</v>
      </c>
      <c r="P237" s="16"/>
      <c r="Q237" s="16"/>
    </row>
    <row r="240" spans="2:17" ht="18.75" x14ac:dyDescent="0.3">
      <c r="B240" s="405" t="s">
        <v>96</v>
      </c>
      <c r="C240" s="405"/>
      <c r="D240" s="405"/>
      <c r="E240" s="405"/>
      <c r="F240" s="405"/>
      <c r="G240" s="405"/>
      <c r="H240" s="405"/>
      <c r="I240" s="405"/>
      <c r="J240" s="405"/>
      <c r="K240" s="405"/>
      <c r="L240" s="405"/>
      <c r="M240" s="405"/>
      <c r="N240" s="405"/>
    </row>
    <row r="242" spans="2:17" x14ac:dyDescent="0.25">
      <c r="B242" s="406" t="s">
        <v>5</v>
      </c>
      <c r="C242" s="406" t="s">
        <v>12</v>
      </c>
      <c r="D242" s="406" t="s">
        <v>6</v>
      </c>
      <c r="E242" s="406" t="s">
        <v>17</v>
      </c>
      <c r="F242" s="406" t="s">
        <v>15</v>
      </c>
      <c r="G242" s="406" t="s">
        <v>7</v>
      </c>
      <c r="H242" s="406" t="s">
        <v>14</v>
      </c>
      <c r="I242" s="406" t="s">
        <v>13</v>
      </c>
      <c r="J242" s="406" t="s">
        <v>8</v>
      </c>
      <c r="K242" s="398" t="s">
        <v>9</v>
      </c>
      <c r="L242" s="409"/>
      <c r="M242" s="409"/>
      <c r="N242" s="409"/>
      <c r="O242" s="399"/>
      <c r="P242" s="414" t="s">
        <v>16</v>
      </c>
      <c r="Q242" s="414"/>
    </row>
    <row r="243" spans="2:17" ht="30" x14ac:dyDescent="0.25">
      <c r="B243" s="407"/>
      <c r="C243" s="407"/>
      <c r="D243" s="407"/>
      <c r="E243" s="407"/>
      <c r="F243" s="407"/>
      <c r="G243" s="407"/>
      <c r="H243" s="407"/>
      <c r="I243" s="407"/>
      <c r="J243" s="407"/>
      <c r="K243" s="398" t="s">
        <v>1</v>
      </c>
      <c r="L243" s="399"/>
      <c r="M243" s="398" t="s">
        <v>2</v>
      </c>
      <c r="N243" s="399"/>
      <c r="O243" s="5" t="s">
        <v>10</v>
      </c>
      <c r="P243" s="414"/>
      <c r="Q243" s="414"/>
    </row>
    <row r="244" spans="2:17" x14ac:dyDescent="0.25">
      <c r="B244" s="408"/>
      <c r="C244" s="408"/>
      <c r="D244" s="408"/>
      <c r="E244" s="408"/>
      <c r="F244" s="408"/>
      <c r="G244" s="408"/>
      <c r="H244" s="408"/>
      <c r="I244" s="408"/>
      <c r="J244" s="408"/>
      <c r="K244" s="5" t="s">
        <v>4</v>
      </c>
      <c r="L244" s="5" t="s">
        <v>3</v>
      </c>
      <c r="M244" s="5" t="s">
        <v>4</v>
      </c>
      <c r="N244" s="5" t="s">
        <v>3</v>
      </c>
      <c r="O244" s="5" t="s">
        <v>3</v>
      </c>
      <c r="P244" s="6" t="s">
        <v>1</v>
      </c>
      <c r="Q244" s="6" t="s">
        <v>2</v>
      </c>
    </row>
    <row r="245" spans="2:17" x14ac:dyDescent="0.25">
      <c r="B245" s="9" t="s">
        <v>0</v>
      </c>
      <c r="C245" s="410">
        <v>42689</v>
      </c>
      <c r="D245" s="13">
        <v>355</v>
      </c>
      <c r="E245" s="14">
        <v>1530</v>
      </c>
      <c r="F245" s="13">
        <v>25</v>
      </c>
      <c r="G245" s="13">
        <v>630</v>
      </c>
      <c r="H245" s="14">
        <v>226120</v>
      </c>
      <c r="I245" s="14">
        <v>79</v>
      </c>
      <c r="J245" s="13">
        <v>71</v>
      </c>
      <c r="K245" s="13">
        <v>51</v>
      </c>
      <c r="L245" s="13">
        <v>57</v>
      </c>
      <c r="M245" s="13">
        <v>65</v>
      </c>
      <c r="N245" s="13">
        <v>63</v>
      </c>
      <c r="O245" s="13">
        <v>120</v>
      </c>
      <c r="P245" s="15">
        <v>112</v>
      </c>
      <c r="Q245" s="15">
        <v>12</v>
      </c>
    </row>
    <row r="246" spans="2:17" ht="30" x14ac:dyDescent="0.25">
      <c r="B246" s="9" t="s">
        <v>24</v>
      </c>
      <c r="C246" s="411"/>
      <c r="D246" s="54">
        <v>40</v>
      </c>
      <c r="E246" s="54">
        <v>0</v>
      </c>
      <c r="F246" s="54">
        <v>4</v>
      </c>
      <c r="G246" s="54">
        <v>48</v>
      </c>
      <c r="H246" s="55">
        <v>164793</v>
      </c>
      <c r="I246" s="54">
        <v>10</v>
      </c>
      <c r="J246" s="54">
        <v>23</v>
      </c>
      <c r="K246" s="54">
        <v>16</v>
      </c>
      <c r="L246" s="54">
        <v>10</v>
      </c>
      <c r="M246" s="54">
        <v>7</v>
      </c>
      <c r="N246" s="54">
        <v>7</v>
      </c>
      <c r="O246" s="54">
        <v>17</v>
      </c>
      <c r="P246" s="54">
        <v>19</v>
      </c>
      <c r="Q246" s="56" t="s">
        <v>23</v>
      </c>
    </row>
    <row r="247" spans="2:17" ht="30" x14ac:dyDescent="0.25">
      <c r="B247" s="9" t="s">
        <v>25</v>
      </c>
      <c r="C247" s="411"/>
      <c r="D247" s="57">
        <v>40</v>
      </c>
      <c r="E247" s="57">
        <v>890</v>
      </c>
      <c r="F247" s="57" t="s">
        <v>23</v>
      </c>
      <c r="G247" s="57">
        <v>52</v>
      </c>
      <c r="H247" s="58">
        <v>682</v>
      </c>
      <c r="I247" s="57">
        <v>46</v>
      </c>
      <c r="J247" s="58">
        <v>28</v>
      </c>
      <c r="K247" s="57">
        <v>12</v>
      </c>
      <c r="L247" s="57">
        <v>13</v>
      </c>
      <c r="M247" s="57">
        <v>11</v>
      </c>
      <c r="N247" s="57">
        <v>11</v>
      </c>
      <c r="O247" s="57">
        <v>24</v>
      </c>
      <c r="P247" s="59" t="s">
        <v>23</v>
      </c>
      <c r="Q247" s="15" t="s">
        <v>23</v>
      </c>
    </row>
    <row r="248" spans="2:17" ht="30" x14ac:dyDescent="0.25">
      <c r="B248" s="9" t="s">
        <v>26</v>
      </c>
      <c r="C248" s="411"/>
      <c r="D248" s="13">
        <v>22</v>
      </c>
      <c r="E248" s="13">
        <v>144</v>
      </c>
      <c r="F248" s="13" t="s">
        <v>23</v>
      </c>
      <c r="G248" s="13">
        <v>25</v>
      </c>
      <c r="H248" s="14">
        <v>2630</v>
      </c>
      <c r="I248" s="13">
        <v>23</v>
      </c>
      <c r="J248" s="13">
        <v>17</v>
      </c>
      <c r="K248" s="13">
        <v>15</v>
      </c>
      <c r="L248" s="13">
        <v>14</v>
      </c>
      <c r="M248" s="13">
        <v>3</v>
      </c>
      <c r="N248" s="13">
        <v>3</v>
      </c>
      <c r="O248" s="13">
        <v>17</v>
      </c>
      <c r="P248" s="17">
        <v>12</v>
      </c>
      <c r="Q248" s="17" t="s">
        <v>23</v>
      </c>
    </row>
    <row r="249" spans="2:17" x14ac:dyDescent="0.25">
      <c r="B249" s="9" t="s">
        <v>85</v>
      </c>
      <c r="C249" s="412"/>
      <c r="D249" s="14"/>
      <c r="E249" s="13"/>
      <c r="F249" s="13"/>
      <c r="G249" s="13"/>
      <c r="H249" s="14"/>
      <c r="I249" s="13"/>
      <c r="J249" s="13"/>
      <c r="K249" s="13"/>
      <c r="L249" s="13"/>
      <c r="M249" s="13"/>
      <c r="N249" s="13"/>
      <c r="O249" s="13"/>
      <c r="P249" s="17"/>
      <c r="Q249" s="17"/>
    </row>
    <row r="250" spans="2:17" x14ac:dyDescent="0.25">
      <c r="B250" s="402" t="s">
        <v>11</v>
      </c>
      <c r="C250" s="403"/>
      <c r="D250" s="16">
        <f>SUM(D245:D249)</f>
        <v>457</v>
      </c>
      <c r="E250" s="16">
        <f t="shared" ref="E250:L250" si="18">SUM(E245:E249)</f>
        <v>2564</v>
      </c>
      <c r="F250" s="16">
        <f t="shared" si="18"/>
        <v>29</v>
      </c>
      <c r="G250" s="16">
        <f t="shared" si="18"/>
        <v>755</v>
      </c>
      <c r="H250" s="16">
        <f t="shared" si="18"/>
        <v>394225</v>
      </c>
      <c r="I250" s="16">
        <f t="shared" si="18"/>
        <v>158</v>
      </c>
      <c r="J250" s="16">
        <f t="shared" si="18"/>
        <v>139</v>
      </c>
      <c r="K250" s="16">
        <f t="shared" si="18"/>
        <v>94</v>
      </c>
      <c r="L250" s="16">
        <f t="shared" si="18"/>
        <v>94</v>
      </c>
      <c r="M250" s="16">
        <f>M245+M246+M247+M248</f>
        <v>86</v>
      </c>
      <c r="N250" s="16">
        <f t="shared" ref="N250:Q250" si="19">SUM(N245:N249)</f>
        <v>84</v>
      </c>
      <c r="O250" s="16">
        <f t="shared" si="19"/>
        <v>178</v>
      </c>
      <c r="P250" s="16">
        <f t="shared" si="19"/>
        <v>143</v>
      </c>
      <c r="Q250" s="16">
        <f t="shared" si="19"/>
        <v>12</v>
      </c>
    </row>
    <row r="253" spans="2:17" ht="18.75" x14ac:dyDescent="0.3">
      <c r="B253" s="405" t="s">
        <v>97</v>
      </c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</row>
    <row r="255" spans="2:17" x14ac:dyDescent="0.25">
      <c r="B255" s="406" t="s">
        <v>5</v>
      </c>
      <c r="C255" s="406" t="s">
        <v>12</v>
      </c>
      <c r="D255" s="406" t="s">
        <v>6</v>
      </c>
      <c r="E255" s="406" t="s">
        <v>17</v>
      </c>
      <c r="F255" s="406" t="s">
        <v>15</v>
      </c>
      <c r="G255" s="406" t="s">
        <v>7</v>
      </c>
      <c r="H255" s="406" t="s">
        <v>14</v>
      </c>
      <c r="I255" s="406" t="s">
        <v>13</v>
      </c>
      <c r="J255" s="406" t="s">
        <v>8</v>
      </c>
      <c r="K255" s="398" t="s">
        <v>9</v>
      </c>
      <c r="L255" s="409"/>
      <c r="M255" s="409"/>
      <c r="N255" s="409"/>
      <c r="O255" s="399"/>
      <c r="P255" s="414" t="s">
        <v>16</v>
      </c>
      <c r="Q255" s="414"/>
    </row>
    <row r="256" spans="2:17" ht="30" x14ac:dyDescent="0.25">
      <c r="B256" s="407"/>
      <c r="C256" s="407"/>
      <c r="D256" s="407"/>
      <c r="E256" s="407"/>
      <c r="F256" s="407"/>
      <c r="G256" s="407"/>
      <c r="H256" s="407"/>
      <c r="I256" s="407"/>
      <c r="J256" s="407"/>
      <c r="K256" s="398" t="s">
        <v>1</v>
      </c>
      <c r="L256" s="399"/>
      <c r="M256" s="398" t="s">
        <v>2</v>
      </c>
      <c r="N256" s="399"/>
      <c r="O256" s="5" t="s">
        <v>10</v>
      </c>
      <c r="P256" s="414"/>
      <c r="Q256" s="414"/>
    </row>
    <row r="257" spans="2:17" x14ac:dyDescent="0.25">
      <c r="B257" s="408"/>
      <c r="C257" s="408"/>
      <c r="D257" s="408"/>
      <c r="E257" s="408"/>
      <c r="F257" s="408"/>
      <c r="G257" s="408"/>
      <c r="H257" s="408"/>
      <c r="I257" s="408"/>
      <c r="J257" s="408"/>
      <c r="K257" s="5" t="s">
        <v>4</v>
      </c>
      <c r="L257" s="5" t="s">
        <v>3</v>
      </c>
      <c r="M257" s="5" t="s">
        <v>4</v>
      </c>
      <c r="N257" s="5" t="s">
        <v>3</v>
      </c>
      <c r="O257" s="5" t="s">
        <v>3</v>
      </c>
      <c r="P257" s="6" t="s">
        <v>1</v>
      </c>
      <c r="Q257" s="6" t="s">
        <v>2</v>
      </c>
    </row>
    <row r="258" spans="2:17" x14ac:dyDescent="0.25">
      <c r="B258" s="9" t="s">
        <v>0</v>
      </c>
      <c r="C258" s="410">
        <v>42690</v>
      </c>
      <c r="D258" s="65">
        <v>308</v>
      </c>
      <c r="E258" s="65">
        <v>1506</v>
      </c>
      <c r="F258" s="65">
        <v>27</v>
      </c>
      <c r="G258" s="65">
        <v>528</v>
      </c>
      <c r="H258" s="65">
        <v>215</v>
      </c>
      <c r="I258" s="65">
        <v>90</v>
      </c>
      <c r="J258" s="65">
        <v>61</v>
      </c>
      <c r="K258" s="65">
        <v>48</v>
      </c>
      <c r="L258" s="65">
        <v>42</v>
      </c>
      <c r="M258" s="65">
        <v>67</v>
      </c>
      <c r="N258" s="65">
        <v>67</v>
      </c>
      <c r="O258" s="65">
        <v>64</v>
      </c>
      <c r="P258" s="12">
        <v>115</v>
      </c>
      <c r="Q258" s="12">
        <v>12</v>
      </c>
    </row>
    <row r="259" spans="2:17" ht="30" x14ac:dyDescent="0.25">
      <c r="B259" s="9" t="s">
        <v>24</v>
      </c>
      <c r="C259" s="411"/>
      <c r="D259" s="60">
        <v>72.3</v>
      </c>
      <c r="E259" s="60">
        <v>2433</v>
      </c>
      <c r="F259" s="60" t="s">
        <v>23</v>
      </c>
      <c r="G259" s="60">
        <v>40.28</v>
      </c>
      <c r="H259" s="60">
        <v>149635</v>
      </c>
      <c r="I259" s="60">
        <v>28</v>
      </c>
      <c r="J259" s="60">
        <v>15</v>
      </c>
      <c r="K259" s="60">
        <v>11</v>
      </c>
      <c r="L259" s="60">
        <v>12</v>
      </c>
      <c r="M259" s="60">
        <v>25</v>
      </c>
      <c r="N259" s="60">
        <v>25</v>
      </c>
      <c r="O259" s="60">
        <v>37</v>
      </c>
      <c r="P259" s="60">
        <v>19</v>
      </c>
      <c r="Q259" s="61" t="s">
        <v>23</v>
      </c>
    </row>
    <row r="260" spans="2:17" ht="30" x14ac:dyDescent="0.25">
      <c r="B260" s="9" t="s">
        <v>25</v>
      </c>
      <c r="C260" s="411"/>
      <c r="D260" s="11">
        <v>40</v>
      </c>
      <c r="E260" s="11">
        <v>690</v>
      </c>
      <c r="F260" s="11" t="s">
        <v>23</v>
      </c>
      <c r="G260" s="11">
        <v>91</v>
      </c>
      <c r="H260" s="11">
        <v>1070</v>
      </c>
      <c r="I260" s="11">
        <v>33</v>
      </c>
      <c r="J260" s="11">
        <v>28</v>
      </c>
      <c r="K260" s="11">
        <v>13</v>
      </c>
      <c r="L260" s="11">
        <v>12</v>
      </c>
      <c r="M260" s="11">
        <v>10</v>
      </c>
      <c r="N260" s="11">
        <v>10</v>
      </c>
      <c r="O260" s="11">
        <v>22</v>
      </c>
      <c r="P260" s="62" t="s">
        <v>23</v>
      </c>
      <c r="Q260" s="12" t="s">
        <v>23</v>
      </c>
    </row>
    <row r="261" spans="2:17" ht="30" x14ac:dyDescent="0.25">
      <c r="B261" s="9" t="s">
        <v>26</v>
      </c>
      <c r="C261" s="411"/>
      <c r="D261" s="11">
        <v>19</v>
      </c>
      <c r="E261" s="11">
        <v>136</v>
      </c>
      <c r="F261" s="11" t="s">
        <v>23</v>
      </c>
      <c r="G261" s="11">
        <v>29</v>
      </c>
      <c r="H261" s="11">
        <v>2630</v>
      </c>
      <c r="I261" s="11">
        <v>23</v>
      </c>
      <c r="J261" s="11">
        <v>17</v>
      </c>
      <c r="K261" s="11">
        <v>15</v>
      </c>
      <c r="L261" s="11">
        <v>14</v>
      </c>
      <c r="M261" s="11">
        <v>3</v>
      </c>
      <c r="N261" s="11">
        <v>3</v>
      </c>
      <c r="O261" s="11">
        <v>17</v>
      </c>
      <c r="P261" s="63">
        <v>12</v>
      </c>
      <c r="Q261" s="63" t="s">
        <v>23</v>
      </c>
    </row>
    <row r="262" spans="2:17" x14ac:dyDescent="0.25">
      <c r="B262" s="9" t="s">
        <v>85</v>
      </c>
      <c r="C262" s="412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63"/>
      <c r="Q262" s="63"/>
    </row>
    <row r="263" spans="2:17" x14ac:dyDescent="0.25">
      <c r="B263" s="402" t="s">
        <v>11</v>
      </c>
      <c r="C263" s="403"/>
      <c r="D263" s="64">
        <f>SUM(D258:D262)</f>
        <v>439.3</v>
      </c>
      <c r="E263" s="64">
        <f t="shared" ref="E263:Q263" si="20">SUM(E258:E262)</f>
        <v>4765</v>
      </c>
      <c r="F263" s="64">
        <f t="shared" si="20"/>
        <v>27</v>
      </c>
      <c r="G263" s="64">
        <f t="shared" si="20"/>
        <v>688.28</v>
      </c>
      <c r="H263" s="64">
        <f t="shared" si="20"/>
        <v>153550</v>
      </c>
      <c r="I263" s="64">
        <f t="shared" si="20"/>
        <v>174</v>
      </c>
      <c r="J263" s="64">
        <f t="shared" si="20"/>
        <v>121</v>
      </c>
      <c r="K263" s="64">
        <f t="shared" si="20"/>
        <v>87</v>
      </c>
      <c r="L263" s="64">
        <f t="shared" si="20"/>
        <v>80</v>
      </c>
      <c r="M263" s="64">
        <f t="shared" si="20"/>
        <v>105</v>
      </c>
      <c r="N263" s="64">
        <f t="shared" si="20"/>
        <v>105</v>
      </c>
      <c r="O263" s="64">
        <f t="shared" si="20"/>
        <v>140</v>
      </c>
      <c r="P263" s="64">
        <f t="shared" si="20"/>
        <v>146</v>
      </c>
      <c r="Q263" s="64">
        <f t="shared" si="20"/>
        <v>12</v>
      </c>
    </row>
    <row r="265" spans="2:17" ht="18.75" x14ac:dyDescent="0.25">
      <c r="B265" s="404" t="s">
        <v>98</v>
      </c>
      <c r="C265" s="404"/>
      <c r="D265" s="404"/>
      <c r="E265" s="404"/>
      <c r="F265" s="404"/>
      <c r="G265" s="404"/>
      <c r="H265" s="404"/>
      <c r="I265" s="404"/>
      <c r="J265" s="404"/>
      <c r="K265" s="404"/>
      <c r="L265" s="404"/>
      <c r="M265" s="404"/>
      <c r="N265" s="404"/>
      <c r="O265" s="404"/>
      <c r="P265" s="404"/>
      <c r="Q265" s="404"/>
    </row>
    <row r="268" spans="2:17" ht="18.75" x14ac:dyDescent="0.3">
      <c r="B268" s="405" t="s">
        <v>99</v>
      </c>
      <c r="C268" s="405"/>
      <c r="D268" s="405"/>
      <c r="E268" s="405"/>
      <c r="F268" s="405"/>
      <c r="G268" s="405"/>
      <c r="H268" s="405"/>
      <c r="I268" s="405"/>
      <c r="J268" s="405"/>
      <c r="K268" s="405"/>
      <c r="L268" s="405"/>
      <c r="M268" s="405"/>
      <c r="N268" s="405"/>
    </row>
    <row r="270" spans="2:17" x14ac:dyDescent="0.25">
      <c r="B270" s="406" t="s">
        <v>5</v>
      </c>
      <c r="C270" s="406" t="s">
        <v>12</v>
      </c>
      <c r="D270" s="406" t="s">
        <v>6</v>
      </c>
      <c r="E270" s="406" t="s">
        <v>17</v>
      </c>
      <c r="F270" s="406" t="s">
        <v>15</v>
      </c>
      <c r="G270" s="406" t="s">
        <v>100</v>
      </c>
      <c r="H270" s="406" t="s">
        <v>14</v>
      </c>
      <c r="I270" s="406" t="s">
        <v>13</v>
      </c>
      <c r="J270" s="406" t="s">
        <v>8</v>
      </c>
      <c r="K270" s="398" t="s">
        <v>9</v>
      </c>
      <c r="L270" s="409"/>
      <c r="M270" s="409"/>
      <c r="N270" s="409"/>
      <c r="O270" s="399"/>
      <c r="P270" s="414" t="s">
        <v>16</v>
      </c>
      <c r="Q270" s="414"/>
    </row>
    <row r="271" spans="2:17" ht="30" x14ac:dyDescent="0.25">
      <c r="B271" s="407"/>
      <c r="C271" s="407"/>
      <c r="D271" s="407"/>
      <c r="E271" s="407"/>
      <c r="F271" s="407"/>
      <c r="G271" s="407"/>
      <c r="H271" s="407"/>
      <c r="I271" s="407"/>
      <c r="J271" s="407"/>
      <c r="K271" s="398" t="s">
        <v>1</v>
      </c>
      <c r="L271" s="399"/>
      <c r="M271" s="398" t="s">
        <v>2</v>
      </c>
      <c r="N271" s="399"/>
      <c r="O271" s="5" t="s">
        <v>10</v>
      </c>
      <c r="P271" s="414"/>
      <c r="Q271" s="414"/>
    </row>
    <row r="272" spans="2:17" x14ac:dyDescent="0.25">
      <c r="B272" s="408"/>
      <c r="C272" s="408"/>
      <c r="D272" s="408"/>
      <c r="E272" s="408"/>
      <c r="F272" s="408"/>
      <c r="G272" s="408"/>
      <c r="H272" s="408"/>
      <c r="I272" s="408"/>
      <c r="J272" s="408"/>
      <c r="K272" s="5" t="s">
        <v>4</v>
      </c>
      <c r="L272" s="5" t="s">
        <v>3</v>
      </c>
      <c r="M272" s="5" t="s">
        <v>4</v>
      </c>
      <c r="N272" s="5" t="s">
        <v>3</v>
      </c>
      <c r="O272" s="5" t="s">
        <v>3</v>
      </c>
      <c r="P272" s="6" t="s">
        <v>1</v>
      </c>
      <c r="Q272" s="6" t="s">
        <v>2</v>
      </c>
    </row>
    <row r="273" spans="2:17" x14ac:dyDescent="0.25">
      <c r="B273" s="9" t="s">
        <v>0</v>
      </c>
      <c r="C273" s="410">
        <v>42691</v>
      </c>
      <c r="D273" s="65"/>
      <c r="E273" s="65"/>
      <c r="F273" s="65"/>
      <c r="G273" s="65"/>
      <c r="H273" s="65"/>
      <c r="I273" s="65"/>
      <c r="J273" s="65"/>
      <c r="K273" s="65">
        <v>50</v>
      </c>
      <c r="L273" s="65">
        <v>46</v>
      </c>
      <c r="M273" s="65">
        <v>66</v>
      </c>
      <c r="N273" s="65">
        <v>61</v>
      </c>
      <c r="O273" s="65">
        <v>107</v>
      </c>
      <c r="P273" s="12">
        <v>115</v>
      </c>
      <c r="Q273" s="12">
        <v>8</v>
      </c>
    </row>
    <row r="274" spans="2:17" ht="30" x14ac:dyDescent="0.25">
      <c r="B274" s="9" t="s">
        <v>24</v>
      </c>
      <c r="C274" s="411"/>
      <c r="D274" s="60">
        <v>52.2</v>
      </c>
      <c r="E274" s="60">
        <v>2376</v>
      </c>
      <c r="F274" s="60">
        <v>4</v>
      </c>
      <c r="G274" s="60">
        <v>117940</v>
      </c>
      <c r="H274" s="60">
        <v>21800</v>
      </c>
      <c r="I274" s="60">
        <v>4</v>
      </c>
      <c r="J274" s="60">
        <v>7</v>
      </c>
      <c r="K274" s="60">
        <v>10</v>
      </c>
      <c r="L274" s="60">
        <v>10</v>
      </c>
      <c r="M274" s="60">
        <v>25</v>
      </c>
      <c r="N274" s="60">
        <v>24</v>
      </c>
      <c r="O274" s="60">
        <v>24</v>
      </c>
      <c r="P274" s="60">
        <v>19</v>
      </c>
      <c r="Q274" s="61" t="s">
        <v>23</v>
      </c>
    </row>
    <row r="275" spans="2:17" ht="30" x14ac:dyDescent="0.25">
      <c r="B275" s="9" t="s">
        <v>25</v>
      </c>
      <c r="C275" s="411"/>
      <c r="D275" s="11">
        <v>56</v>
      </c>
      <c r="E275" s="11">
        <v>720</v>
      </c>
      <c r="F275" s="11" t="s">
        <v>23</v>
      </c>
      <c r="G275" s="11">
        <v>99000</v>
      </c>
      <c r="H275" s="11">
        <v>1589</v>
      </c>
      <c r="I275" s="11">
        <v>44</v>
      </c>
      <c r="J275" s="11">
        <v>19</v>
      </c>
      <c r="K275" s="11">
        <v>13</v>
      </c>
      <c r="L275" s="11">
        <v>10</v>
      </c>
      <c r="M275" s="11">
        <v>10</v>
      </c>
      <c r="N275" s="11">
        <v>10</v>
      </c>
      <c r="O275" s="11">
        <v>20</v>
      </c>
      <c r="P275" s="62">
        <v>5</v>
      </c>
      <c r="Q275" s="12">
        <v>1</v>
      </c>
    </row>
    <row r="276" spans="2:17" ht="30" x14ac:dyDescent="0.25">
      <c r="B276" s="9" t="s">
        <v>26</v>
      </c>
      <c r="C276" s="411"/>
      <c r="D276" s="11">
        <v>25</v>
      </c>
      <c r="E276" s="11">
        <v>150</v>
      </c>
      <c r="F276" s="11" t="s">
        <v>23</v>
      </c>
      <c r="G276" s="11" t="s">
        <v>101</v>
      </c>
      <c r="H276" s="11">
        <v>3100</v>
      </c>
      <c r="I276" s="11">
        <v>12</v>
      </c>
      <c r="J276" s="11">
        <v>15</v>
      </c>
      <c r="K276" s="11">
        <v>15</v>
      </c>
      <c r="L276" s="11">
        <v>12</v>
      </c>
      <c r="M276" s="11">
        <v>2</v>
      </c>
      <c r="N276" s="11">
        <v>1</v>
      </c>
      <c r="O276" s="11">
        <v>13</v>
      </c>
      <c r="P276" s="63">
        <v>6</v>
      </c>
      <c r="Q276" s="63" t="s">
        <v>23</v>
      </c>
    </row>
    <row r="277" spans="2:17" x14ac:dyDescent="0.25">
      <c r="B277" s="9" t="s">
        <v>85</v>
      </c>
      <c r="C277" s="412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63"/>
      <c r="Q277" s="63"/>
    </row>
    <row r="278" spans="2:17" x14ac:dyDescent="0.25">
      <c r="B278" s="402" t="s">
        <v>11</v>
      </c>
      <c r="C278" s="403"/>
      <c r="D278" s="64">
        <f>SUM(D273:D277)</f>
        <v>133.19999999999999</v>
      </c>
      <c r="E278" s="64">
        <f t="shared" ref="E278:Q278" si="21">SUM(E273:E277)</f>
        <v>3246</v>
      </c>
      <c r="F278" s="64">
        <f t="shared" si="21"/>
        <v>4</v>
      </c>
      <c r="G278" s="64">
        <f t="shared" si="21"/>
        <v>216940</v>
      </c>
      <c r="H278" s="64">
        <f t="shared" si="21"/>
        <v>26489</v>
      </c>
      <c r="I278" s="64">
        <f t="shared" si="21"/>
        <v>60</v>
      </c>
      <c r="J278" s="64">
        <f t="shared" si="21"/>
        <v>41</v>
      </c>
      <c r="K278" s="64">
        <f t="shared" si="21"/>
        <v>88</v>
      </c>
      <c r="L278" s="64">
        <f t="shared" si="21"/>
        <v>78</v>
      </c>
      <c r="M278" s="64">
        <f t="shared" si="21"/>
        <v>103</v>
      </c>
      <c r="N278" s="64">
        <f t="shared" si="21"/>
        <v>96</v>
      </c>
      <c r="O278" s="64">
        <f t="shared" si="21"/>
        <v>164</v>
      </c>
      <c r="P278" s="64">
        <f t="shared" si="21"/>
        <v>145</v>
      </c>
      <c r="Q278" s="64">
        <f t="shared" si="21"/>
        <v>9</v>
      </c>
    </row>
    <row r="284" spans="2:17" ht="18.75" x14ac:dyDescent="0.3">
      <c r="B284" s="405" t="s">
        <v>102</v>
      </c>
      <c r="C284" s="405"/>
      <c r="D284" s="405"/>
      <c r="E284" s="405"/>
      <c r="F284" s="405"/>
      <c r="G284" s="405"/>
      <c r="H284" s="405"/>
      <c r="I284" s="405"/>
      <c r="J284" s="405"/>
      <c r="K284" s="405"/>
      <c r="L284" s="405"/>
      <c r="M284" s="405"/>
      <c r="N284" s="405"/>
    </row>
    <row r="286" spans="2:17" x14ac:dyDescent="0.25">
      <c r="B286" s="406" t="s">
        <v>5</v>
      </c>
      <c r="C286" s="406" t="s">
        <v>12</v>
      </c>
      <c r="D286" s="406" t="s">
        <v>6</v>
      </c>
      <c r="E286" s="406" t="s">
        <v>17</v>
      </c>
      <c r="F286" s="406" t="s">
        <v>15</v>
      </c>
      <c r="G286" s="406" t="s">
        <v>100</v>
      </c>
      <c r="H286" s="406" t="s">
        <v>14</v>
      </c>
      <c r="I286" s="406" t="s">
        <v>13</v>
      </c>
      <c r="J286" s="406" t="s">
        <v>8</v>
      </c>
      <c r="K286" s="398" t="s">
        <v>9</v>
      </c>
      <c r="L286" s="409"/>
      <c r="M286" s="409"/>
      <c r="N286" s="409"/>
      <c r="O286" s="399"/>
      <c r="P286" s="414" t="s">
        <v>16</v>
      </c>
      <c r="Q286" s="414"/>
    </row>
    <row r="287" spans="2:17" ht="30" x14ac:dyDescent="0.25">
      <c r="B287" s="407"/>
      <c r="C287" s="407"/>
      <c r="D287" s="407"/>
      <c r="E287" s="407"/>
      <c r="F287" s="407"/>
      <c r="G287" s="407"/>
      <c r="H287" s="407"/>
      <c r="I287" s="407"/>
      <c r="J287" s="407"/>
      <c r="K287" s="398" t="s">
        <v>1</v>
      </c>
      <c r="L287" s="399"/>
      <c r="M287" s="398" t="s">
        <v>2</v>
      </c>
      <c r="N287" s="399"/>
      <c r="O287" s="5" t="s">
        <v>10</v>
      </c>
      <c r="P287" s="414"/>
      <c r="Q287" s="414"/>
    </row>
    <row r="288" spans="2:17" x14ac:dyDescent="0.25">
      <c r="B288" s="408"/>
      <c r="C288" s="408"/>
      <c r="D288" s="408"/>
      <c r="E288" s="408"/>
      <c r="F288" s="408"/>
      <c r="G288" s="408"/>
      <c r="H288" s="408"/>
      <c r="I288" s="408"/>
      <c r="J288" s="408"/>
      <c r="K288" s="5" t="s">
        <v>4</v>
      </c>
      <c r="L288" s="5" t="s">
        <v>3</v>
      </c>
      <c r="M288" s="5" t="s">
        <v>4</v>
      </c>
      <c r="N288" s="5" t="s">
        <v>3</v>
      </c>
      <c r="O288" s="5" t="s">
        <v>3</v>
      </c>
      <c r="P288" s="6" t="s">
        <v>1</v>
      </c>
      <c r="Q288" s="6" t="s">
        <v>2</v>
      </c>
    </row>
    <row r="289" spans="2:17" x14ac:dyDescent="0.25">
      <c r="B289" s="9" t="s">
        <v>0</v>
      </c>
      <c r="C289" s="410">
        <v>42692</v>
      </c>
      <c r="D289" s="65">
        <v>244</v>
      </c>
      <c r="E289" s="65">
        <v>1240</v>
      </c>
      <c r="F289" s="65">
        <v>12</v>
      </c>
      <c r="G289" s="65">
        <v>1562000</v>
      </c>
      <c r="H289" s="65">
        <v>156150</v>
      </c>
      <c r="I289" s="65">
        <v>84</v>
      </c>
      <c r="J289" s="65">
        <v>55</v>
      </c>
      <c r="K289" s="65">
        <v>50</v>
      </c>
      <c r="L289" s="65">
        <v>46</v>
      </c>
      <c r="M289" s="65">
        <v>65</v>
      </c>
      <c r="N289" s="65">
        <v>62</v>
      </c>
      <c r="O289" s="65">
        <v>107</v>
      </c>
      <c r="P289" s="12">
        <v>106</v>
      </c>
      <c r="Q289" s="12">
        <v>7</v>
      </c>
    </row>
    <row r="290" spans="2:17" ht="30" x14ac:dyDescent="0.25">
      <c r="B290" s="9" t="s">
        <v>24</v>
      </c>
      <c r="C290" s="411"/>
      <c r="D290" s="60">
        <v>52.2</v>
      </c>
      <c r="E290" s="60">
        <v>2400</v>
      </c>
      <c r="F290" s="60">
        <v>4</v>
      </c>
      <c r="G290" s="60">
        <v>93577</v>
      </c>
      <c r="H290" s="60">
        <v>13165</v>
      </c>
      <c r="I290" s="60">
        <v>8</v>
      </c>
      <c r="J290" s="60">
        <v>13</v>
      </c>
      <c r="K290" s="60">
        <v>10</v>
      </c>
      <c r="L290" s="60">
        <v>11</v>
      </c>
      <c r="M290" s="60">
        <v>24</v>
      </c>
      <c r="N290" s="60">
        <v>23</v>
      </c>
      <c r="O290" s="60">
        <v>34</v>
      </c>
      <c r="P290" s="60">
        <v>17</v>
      </c>
      <c r="Q290" s="60">
        <v>2</v>
      </c>
    </row>
    <row r="291" spans="2:17" ht="30" x14ac:dyDescent="0.25">
      <c r="B291" s="9" t="s">
        <v>25</v>
      </c>
      <c r="C291" s="411"/>
      <c r="D291" s="66">
        <v>40</v>
      </c>
      <c r="E291" s="66">
        <v>440</v>
      </c>
      <c r="F291" s="11" t="s">
        <v>23</v>
      </c>
      <c r="G291" s="66">
        <v>103620</v>
      </c>
      <c r="H291" s="66">
        <v>0</v>
      </c>
      <c r="I291" s="66">
        <v>42</v>
      </c>
      <c r="J291" s="66">
        <v>16</v>
      </c>
      <c r="K291" s="66">
        <v>12</v>
      </c>
      <c r="L291" s="66">
        <v>9</v>
      </c>
      <c r="M291" s="66">
        <v>10</v>
      </c>
      <c r="N291" s="66">
        <v>10</v>
      </c>
      <c r="O291" s="66">
        <v>19</v>
      </c>
      <c r="P291" s="62">
        <v>5</v>
      </c>
      <c r="Q291" s="12">
        <v>1</v>
      </c>
    </row>
    <row r="292" spans="2:17" ht="30" x14ac:dyDescent="0.25">
      <c r="B292" s="9" t="s">
        <v>26</v>
      </c>
      <c r="C292" s="411"/>
      <c r="D292" s="11">
        <v>19</v>
      </c>
      <c r="E292" s="11">
        <v>20</v>
      </c>
      <c r="F292" s="11" t="s">
        <v>23</v>
      </c>
      <c r="G292" s="11">
        <v>131190</v>
      </c>
      <c r="H292" s="11">
        <v>0</v>
      </c>
      <c r="I292" s="11">
        <v>14</v>
      </c>
      <c r="J292" s="11">
        <v>15</v>
      </c>
      <c r="K292" s="11">
        <v>15</v>
      </c>
      <c r="L292" s="11">
        <v>15</v>
      </c>
      <c r="M292" s="11">
        <v>2</v>
      </c>
      <c r="N292" s="11">
        <v>2</v>
      </c>
      <c r="O292" s="11">
        <v>17</v>
      </c>
      <c r="P292" s="63">
        <v>6</v>
      </c>
      <c r="Q292" s="63" t="s">
        <v>23</v>
      </c>
    </row>
    <row r="293" spans="2:17" x14ac:dyDescent="0.25">
      <c r="B293" s="9" t="s">
        <v>85</v>
      </c>
      <c r="C293" s="412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63"/>
      <c r="Q293" s="63"/>
    </row>
    <row r="294" spans="2:17" x14ac:dyDescent="0.25">
      <c r="B294" s="402" t="s">
        <v>11</v>
      </c>
      <c r="C294" s="403"/>
      <c r="D294" s="64">
        <f>SUM(D289:D293)</f>
        <v>355.2</v>
      </c>
      <c r="E294" s="64">
        <f t="shared" ref="E294:Q294" si="22">SUM(E289:E293)</f>
        <v>4100</v>
      </c>
      <c r="F294" s="64">
        <f t="shared" si="22"/>
        <v>16</v>
      </c>
      <c r="G294" s="64">
        <f t="shared" si="22"/>
        <v>1890387</v>
      </c>
      <c r="H294" s="64">
        <f t="shared" si="22"/>
        <v>169315</v>
      </c>
      <c r="I294" s="64">
        <f t="shared" si="22"/>
        <v>148</v>
      </c>
      <c r="J294" s="64">
        <f t="shared" si="22"/>
        <v>99</v>
      </c>
      <c r="K294" s="64">
        <f t="shared" si="22"/>
        <v>87</v>
      </c>
      <c r="L294" s="64">
        <f t="shared" si="22"/>
        <v>81</v>
      </c>
      <c r="M294" s="64">
        <f t="shared" si="22"/>
        <v>101</v>
      </c>
      <c r="N294" s="64">
        <f t="shared" si="22"/>
        <v>97</v>
      </c>
      <c r="O294" s="64">
        <f t="shared" si="22"/>
        <v>177</v>
      </c>
      <c r="P294" s="64">
        <f t="shared" si="22"/>
        <v>134</v>
      </c>
      <c r="Q294" s="64">
        <f t="shared" si="22"/>
        <v>10</v>
      </c>
    </row>
    <row r="304" spans="2:17" ht="18.75" x14ac:dyDescent="0.3">
      <c r="B304" s="405" t="s">
        <v>103</v>
      </c>
      <c r="C304" s="405"/>
      <c r="D304" s="405"/>
      <c r="E304" s="405"/>
      <c r="F304" s="405"/>
      <c r="G304" s="405"/>
      <c r="H304" s="405"/>
      <c r="I304" s="405"/>
      <c r="J304" s="405"/>
      <c r="K304" s="405"/>
      <c r="L304" s="405"/>
      <c r="M304" s="405"/>
      <c r="N304" s="405"/>
    </row>
    <row r="306" spans="2:17" x14ac:dyDescent="0.25">
      <c r="B306" s="406" t="s">
        <v>5</v>
      </c>
      <c r="C306" s="406" t="s">
        <v>12</v>
      </c>
      <c r="D306" s="406" t="s">
        <v>6</v>
      </c>
      <c r="E306" s="406" t="s">
        <v>17</v>
      </c>
      <c r="F306" s="406" t="s">
        <v>15</v>
      </c>
      <c r="G306" s="406" t="s">
        <v>100</v>
      </c>
      <c r="H306" s="406" t="s">
        <v>14</v>
      </c>
      <c r="I306" s="406" t="s">
        <v>13</v>
      </c>
      <c r="J306" s="406" t="s">
        <v>8</v>
      </c>
      <c r="K306" s="398" t="s">
        <v>9</v>
      </c>
      <c r="L306" s="409"/>
      <c r="M306" s="409"/>
      <c r="N306" s="409"/>
      <c r="O306" s="399"/>
      <c r="P306" s="414" t="s">
        <v>16</v>
      </c>
      <c r="Q306" s="414"/>
    </row>
    <row r="307" spans="2:17" ht="30" x14ac:dyDescent="0.25">
      <c r="B307" s="407"/>
      <c r="C307" s="407"/>
      <c r="D307" s="407"/>
      <c r="E307" s="407"/>
      <c r="F307" s="407"/>
      <c r="G307" s="407"/>
      <c r="H307" s="407"/>
      <c r="I307" s="407"/>
      <c r="J307" s="407"/>
      <c r="K307" s="398" t="s">
        <v>1</v>
      </c>
      <c r="L307" s="399"/>
      <c r="M307" s="398" t="s">
        <v>2</v>
      </c>
      <c r="N307" s="399"/>
      <c r="O307" s="5" t="s">
        <v>10</v>
      </c>
      <c r="P307" s="414"/>
      <c r="Q307" s="414"/>
    </row>
    <row r="308" spans="2:17" x14ac:dyDescent="0.25">
      <c r="B308" s="408"/>
      <c r="C308" s="408"/>
      <c r="D308" s="408"/>
      <c r="E308" s="408"/>
      <c r="F308" s="408"/>
      <c r="G308" s="408"/>
      <c r="H308" s="408"/>
      <c r="I308" s="408"/>
      <c r="J308" s="408"/>
      <c r="K308" s="5" t="s">
        <v>4</v>
      </c>
      <c r="L308" s="5" t="s">
        <v>3</v>
      </c>
      <c r="M308" s="5" t="s">
        <v>4</v>
      </c>
      <c r="N308" s="5" t="s">
        <v>3</v>
      </c>
      <c r="O308" s="5" t="s">
        <v>3</v>
      </c>
      <c r="P308" s="6" t="s">
        <v>1</v>
      </c>
      <c r="Q308" s="6" t="s">
        <v>2</v>
      </c>
    </row>
    <row r="309" spans="2:17" s="67" customFormat="1" x14ac:dyDescent="0.25">
      <c r="B309" s="69" t="s">
        <v>0</v>
      </c>
      <c r="C309" s="410">
        <v>42695</v>
      </c>
      <c r="D309" s="70">
        <v>247</v>
      </c>
      <c r="E309" s="70">
        <v>1674</v>
      </c>
      <c r="F309" s="70">
        <v>18</v>
      </c>
      <c r="G309" s="70">
        <v>1014800</v>
      </c>
      <c r="H309" s="70">
        <v>217300</v>
      </c>
      <c r="I309" s="70">
        <v>68</v>
      </c>
      <c r="J309" s="70">
        <v>49</v>
      </c>
      <c r="K309" s="70">
        <v>45</v>
      </c>
      <c r="L309" s="70">
        <v>40</v>
      </c>
      <c r="M309" s="70">
        <v>63</v>
      </c>
      <c r="N309" s="70">
        <v>59</v>
      </c>
      <c r="O309" s="70">
        <v>99</v>
      </c>
      <c r="P309" s="12">
        <v>88</v>
      </c>
      <c r="Q309" s="12">
        <v>13</v>
      </c>
    </row>
    <row r="310" spans="2:17" ht="30" x14ac:dyDescent="0.25">
      <c r="B310" s="9" t="s">
        <v>24</v>
      </c>
      <c r="C310" s="411"/>
      <c r="D310" s="60">
        <v>51.09</v>
      </c>
      <c r="E310" s="60">
        <v>1689</v>
      </c>
      <c r="F310" s="60">
        <v>9</v>
      </c>
      <c r="G310" s="60">
        <v>430775</v>
      </c>
      <c r="H310" s="60">
        <v>5450</v>
      </c>
      <c r="I310" s="60">
        <v>2</v>
      </c>
      <c r="J310" s="60">
        <v>33</v>
      </c>
      <c r="K310" s="60">
        <v>14</v>
      </c>
      <c r="L310" s="60">
        <v>13</v>
      </c>
      <c r="M310" s="60">
        <v>23</v>
      </c>
      <c r="N310" s="60">
        <v>23</v>
      </c>
      <c r="O310" s="60">
        <v>36</v>
      </c>
      <c r="P310" s="60">
        <v>19</v>
      </c>
      <c r="Q310" s="60">
        <v>2</v>
      </c>
    </row>
    <row r="311" spans="2:17" ht="30" x14ac:dyDescent="0.25">
      <c r="B311" s="9" t="s">
        <v>25</v>
      </c>
      <c r="C311" s="411"/>
      <c r="D311" s="66">
        <v>49</v>
      </c>
      <c r="E311" s="66">
        <v>910</v>
      </c>
      <c r="F311" s="11" t="s">
        <v>23</v>
      </c>
      <c r="G311" s="66">
        <v>106360</v>
      </c>
      <c r="H311" s="66">
        <v>162</v>
      </c>
      <c r="I311" s="66">
        <v>36</v>
      </c>
      <c r="J311" s="66">
        <v>19</v>
      </c>
      <c r="K311" s="66">
        <v>12</v>
      </c>
      <c r="L311" s="66">
        <v>10</v>
      </c>
      <c r="M311" s="66">
        <v>10</v>
      </c>
      <c r="N311" s="66">
        <v>10</v>
      </c>
      <c r="O311" s="66">
        <v>20</v>
      </c>
      <c r="P311" s="62">
        <v>17</v>
      </c>
      <c r="Q311" s="12">
        <v>3</v>
      </c>
    </row>
    <row r="312" spans="2:17" ht="30" x14ac:dyDescent="0.25">
      <c r="B312" s="9" t="s">
        <v>26</v>
      </c>
      <c r="C312" s="411"/>
      <c r="D312" s="11">
        <v>18</v>
      </c>
      <c r="E312" s="11">
        <v>30</v>
      </c>
      <c r="F312" s="11" t="s">
        <v>23</v>
      </c>
      <c r="G312" s="11">
        <v>146640</v>
      </c>
      <c r="H312" s="11">
        <v>12</v>
      </c>
      <c r="I312" s="11">
        <v>11</v>
      </c>
      <c r="J312" s="11">
        <v>12</v>
      </c>
      <c r="K312" s="11">
        <v>15</v>
      </c>
      <c r="L312" s="11">
        <v>10</v>
      </c>
      <c r="M312" s="11">
        <v>2</v>
      </c>
      <c r="N312" s="11">
        <v>4</v>
      </c>
      <c r="O312" s="11">
        <v>0</v>
      </c>
      <c r="P312" s="63">
        <v>6</v>
      </c>
      <c r="Q312" s="63">
        <v>0</v>
      </c>
    </row>
    <row r="313" spans="2:17" x14ac:dyDescent="0.25">
      <c r="B313" s="9" t="s">
        <v>85</v>
      </c>
      <c r="C313" s="412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63"/>
      <c r="Q313" s="63"/>
    </row>
    <row r="314" spans="2:17" x14ac:dyDescent="0.25">
      <c r="B314" s="402" t="s">
        <v>11</v>
      </c>
      <c r="C314" s="403"/>
      <c r="D314" s="64">
        <f>SUM(D309:D313)</f>
        <v>365.09000000000003</v>
      </c>
      <c r="E314" s="64">
        <f t="shared" ref="E314:Q314" si="23">SUM(E309:E313)</f>
        <v>4303</v>
      </c>
      <c r="F314" s="64">
        <f t="shared" si="23"/>
        <v>27</v>
      </c>
      <c r="G314" s="64">
        <f t="shared" si="23"/>
        <v>1698575</v>
      </c>
      <c r="H314" s="64">
        <f t="shared" si="23"/>
        <v>222924</v>
      </c>
      <c r="I314" s="64">
        <f t="shared" si="23"/>
        <v>117</v>
      </c>
      <c r="J314" s="64">
        <f t="shared" si="23"/>
        <v>113</v>
      </c>
      <c r="K314" s="64">
        <f t="shared" si="23"/>
        <v>86</v>
      </c>
      <c r="L314" s="64">
        <f t="shared" si="23"/>
        <v>73</v>
      </c>
      <c r="M314" s="64">
        <f t="shared" si="23"/>
        <v>98</v>
      </c>
      <c r="N314" s="64">
        <f t="shared" si="23"/>
        <v>96</v>
      </c>
      <c r="O314" s="64">
        <f t="shared" si="23"/>
        <v>155</v>
      </c>
      <c r="P314" s="64">
        <f t="shared" si="23"/>
        <v>130</v>
      </c>
      <c r="Q314" s="64">
        <f t="shared" si="23"/>
        <v>18</v>
      </c>
    </row>
    <row r="315" spans="2:17" x14ac:dyDescent="0.25">
      <c r="B315" s="68"/>
    </row>
    <row r="319" spans="2:17" ht="18.75" x14ac:dyDescent="0.3">
      <c r="B319" s="405" t="s">
        <v>104</v>
      </c>
      <c r="C319" s="405"/>
      <c r="D319" s="405"/>
      <c r="E319" s="405"/>
      <c r="F319" s="405"/>
      <c r="G319" s="405"/>
      <c r="H319" s="405"/>
      <c r="I319" s="405"/>
      <c r="J319" s="405"/>
      <c r="K319" s="405"/>
      <c r="L319" s="405"/>
      <c r="M319" s="405"/>
      <c r="N319" s="405"/>
    </row>
    <row r="321" spans="2:18" x14ac:dyDescent="0.25">
      <c r="B321" s="406" t="s">
        <v>5</v>
      </c>
      <c r="C321" s="406" t="s">
        <v>12</v>
      </c>
      <c r="D321" s="406" t="s">
        <v>6</v>
      </c>
      <c r="E321" s="406" t="s">
        <v>17</v>
      </c>
      <c r="F321" s="406" t="s">
        <v>15</v>
      </c>
      <c r="G321" s="406" t="s">
        <v>100</v>
      </c>
      <c r="H321" s="406" t="s">
        <v>14</v>
      </c>
      <c r="I321" s="406" t="s">
        <v>13</v>
      </c>
      <c r="J321" s="406" t="s">
        <v>8</v>
      </c>
      <c r="K321" s="398" t="s">
        <v>9</v>
      </c>
      <c r="L321" s="409"/>
      <c r="M321" s="409"/>
      <c r="N321" s="409"/>
      <c r="O321" s="399"/>
      <c r="P321" s="414" t="s">
        <v>16</v>
      </c>
      <c r="Q321" s="414"/>
    </row>
    <row r="322" spans="2:18" ht="30" x14ac:dyDescent="0.25">
      <c r="B322" s="407"/>
      <c r="C322" s="407"/>
      <c r="D322" s="407"/>
      <c r="E322" s="407"/>
      <c r="F322" s="407"/>
      <c r="G322" s="407"/>
      <c r="H322" s="407"/>
      <c r="I322" s="407"/>
      <c r="J322" s="407"/>
      <c r="K322" s="398" t="s">
        <v>1</v>
      </c>
      <c r="L322" s="399"/>
      <c r="M322" s="398" t="s">
        <v>2</v>
      </c>
      <c r="N322" s="399"/>
      <c r="O322" s="5" t="s">
        <v>10</v>
      </c>
      <c r="P322" s="414"/>
      <c r="Q322" s="414"/>
    </row>
    <row r="323" spans="2:18" x14ac:dyDescent="0.25">
      <c r="B323" s="408"/>
      <c r="C323" s="408"/>
      <c r="D323" s="408"/>
      <c r="E323" s="408"/>
      <c r="F323" s="408"/>
      <c r="G323" s="408"/>
      <c r="H323" s="408"/>
      <c r="I323" s="408"/>
      <c r="J323" s="408"/>
      <c r="K323" s="5" t="s">
        <v>4</v>
      </c>
      <c r="L323" s="5" t="s">
        <v>3</v>
      </c>
      <c r="M323" s="5" t="s">
        <v>4</v>
      </c>
      <c r="N323" s="5" t="s">
        <v>3</v>
      </c>
      <c r="O323" s="5" t="s">
        <v>3</v>
      </c>
      <c r="P323" s="6" t="s">
        <v>1</v>
      </c>
      <c r="Q323" s="6" t="s">
        <v>2</v>
      </c>
    </row>
    <row r="324" spans="2:18" x14ac:dyDescent="0.25">
      <c r="B324" s="69" t="s">
        <v>0</v>
      </c>
      <c r="C324" s="410">
        <v>42696</v>
      </c>
      <c r="D324" s="70">
        <v>236</v>
      </c>
      <c r="E324" s="70">
        <v>1264</v>
      </c>
      <c r="F324" s="70">
        <v>39</v>
      </c>
      <c r="G324" s="75">
        <v>1355500</v>
      </c>
      <c r="H324" s="76">
        <v>279540</v>
      </c>
      <c r="I324" s="70">
        <v>93</v>
      </c>
      <c r="J324" s="70">
        <v>62</v>
      </c>
      <c r="K324" s="70">
        <v>47</v>
      </c>
      <c r="L324" s="70">
        <v>43</v>
      </c>
      <c r="M324" s="70">
        <v>65</v>
      </c>
      <c r="N324" s="70">
        <v>63</v>
      </c>
      <c r="O324" s="70">
        <v>106</v>
      </c>
      <c r="P324" s="12">
        <v>114</v>
      </c>
      <c r="Q324" s="12">
        <v>13</v>
      </c>
    </row>
    <row r="325" spans="2:18" ht="30" x14ac:dyDescent="0.25">
      <c r="B325" s="69" t="s">
        <v>24</v>
      </c>
      <c r="C325" s="411"/>
      <c r="D325" s="60">
        <v>27.34</v>
      </c>
      <c r="E325" s="60">
        <v>1744</v>
      </c>
      <c r="F325" s="60">
        <v>2</v>
      </c>
      <c r="G325" s="60">
        <v>859356</v>
      </c>
      <c r="H325" s="60">
        <v>5400</v>
      </c>
      <c r="I325" s="60">
        <v>2</v>
      </c>
      <c r="J325" s="60">
        <v>55</v>
      </c>
      <c r="K325" s="60">
        <v>7</v>
      </c>
      <c r="L325" s="60">
        <v>10</v>
      </c>
      <c r="M325" s="60">
        <v>6</v>
      </c>
      <c r="N325" s="60">
        <v>6</v>
      </c>
      <c r="O325" s="60">
        <f>SUM(L325+N325)</f>
        <v>16</v>
      </c>
      <c r="P325" s="60">
        <v>17</v>
      </c>
      <c r="Q325" s="60">
        <v>2</v>
      </c>
    </row>
    <row r="326" spans="2:18" ht="30" x14ac:dyDescent="0.25">
      <c r="B326" s="69" t="s">
        <v>25</v>
      </c>
      <c r="C326" s="411"/>
      <c r="D326" s="66">
        <v>20</v>
      </c>
      <c r="E326" s="66">
        <v>360</v>
      </c>
      <c r="F326" s="11" t="s">
        <v>23</v>
      </c>
      <c r="G326" s="66">
        <v>200400</v>
      </c>
      <c r="H326" s="66">
        <v>348</v>
      </c>
      <c r="I326" s="66">
        <v>12</v>
      </c>
      <c r="J326" s="66">
        <v>13</v>
      </c>
      <c r="K326" s="66">
        <v>11</v>
      </c>
      <c r="L326" s="66">
        <v>11</v>
      </c>
      <c r="M326" s="66">
        <v>5</v>
      </c>
      <c r="N326" s="66">
        <v>5</v>
      </c>
      <c r="O326" s="60">
        <f t="shared" ref="O326:O327" si="24">SUM(L326+N326)</f>
        <v>16</v>
      </c>
      <c r="P326" s="62">
        <v>17</v>
      </c>
      <c r="Q326" s="12">
        <v>3</v>
      </c>
    </row>
    <row r="327" spans="2:18" ht="30" x14ac:dyDescent="0.25">
      <c r="B327" s="69" t="s">
        <v>26</v>
      </c>
      <c r="C327" s="411"/>
      <c r="D327" s="11">
        <v>25</v>
      </c>
      <c r="E327" s="11">
        <v>140</v>
      </c>
      <c r="F327" s="11" t="s">
        <v>23</v>
      </c>
      <c r="G327" s="11">
        <v>55820</v>
      </c>
      <c r="H327" s="11">
        <v>3980</v>
      </c>
      <c r="I327" s="11">
        <v>11</v>
      </c>
      <c r="J327" s="11">
        <v>10</v>
      </c>
      <c r="K327" s="11">
        <v>14</v>
      </c>
      <c r="L327" s="11">
        <v>13</v>
      </c>
      <c r="M327" s="11">
        <v>3</v>
      </c>
      <c r="N327" s="11">
        <v>2</v>
      </c>
      <c r="O327" s="60">
        <f t="shared" si="24"/>
        <v>15</v>
      </c>
      <c r="P327" s="63">
        <v>8</v>
      </c>
      <c r="Q327" s="63">
        <v>0</v>
      </c>
    </row>
    <row r="328" spans="2:18" x14ac:dyDescent="0.25">
      <c r="B328" s="69" t="s">
        <v>85</v>
      </c>
      <c r="C328" s="412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63"/>
      <c r="Q328" s="63"/>
    </row>
    <row r="329" spans="2:18" x14ac:dyDescent="0.25">
      <c r="B329" s="402" t="s">
        <v>11</v>
      </c>
      <c r="C329" s="403"/>
      <c r="D329" s="64">
        <f>SUM(D324:D328)</f>
        <v>308.33999999999997</v>
      </c>
      <c r="E329" s="64">
        <f t="shared" ref="E329:Q329" si="25">SUM(E324:E328)</f>
        <v>3508</v>
      </c>
      <c r="F329" s="64">
        <f t="shared" si="25"/>
        <v>41</v>
      </c>
      <c r="G329" s="64">
        <f t="shared" si="25"/>
        <v>2471076</v>
      </c>
      <c r="H329" s="64">
        <f t="shared" si="25"/>
        <v>289268</v>
      </c>
      <c r="I329" s="64">
        <f t="shared" si="25"/>
        <v>118</v>
      </c>
      <c r="J329" s="64">
        <f t="shared" si="25"/>
        <v>140</v>
      </c>
      <c r="K329" s="64">
        <f t="shared" si="25"/>
        <v>79</v>
      </c>
      <c r="L329" s="64">
        <f t="shared" si="25"/>
        <v>77</v>
      </c>
      <c r="M329" s="64">
        <f t="shared" si="25"/>
        <v>79</v>
      </c>
      <c r="N329" s="64">
        <f t="shared" si="25"/>
        <v>76</v>
      </c>
      <c r="O329" s="64">
        <f>SUM(O324:O328)</f>
        <v>153</v>
      </c>
      <c r="P329" s="64">
        <f t="shared" si="25"/>
        <v>156</v>
      </c>
      <c r="Q329" s="64">
        <f t="shared" si="25"/>
        <v>18</v>
      </c>
    </row>
    <row r="330" spans="2:18" x14ac:dyDescent="0.25">
      <c r="B330" s="68"/>
    </row>
    <row r="333" spans="2:18" x14ac:dyDescent="0.25">
      <c r="B333" s="74"/>
      <c r="C333" s="74"/>
      <c r="D333" s="71"/>
      <c r="E333" s="71"/>
      <c r="F333" s="74"/>
      <c r="G333" s="74"/>
      <c r="H333" s="74"/>
      <c r="I333" s="74"/>
      <c r="J333" s="74"/>
      <c r="K333" s="71"/>
      <c r="L333" s="74"/>
      <c r="M333" s="74"/>
      <c r="N333" s="74"/>
      <c r="O333" s="74"/>
      <c r="P333" s="74"/>
      <c r="Q333" s="74"/>
      <c r="R333" s="73"/>
    </row>
    <row r="334" spans="2:18" ht="18.75" x14ac:dyDescent="0.3">
      <c r="B334" s="405" t="s">
        <v>105</v>
      </c>
      <c r="C334" s="405"/>
      <c r="D334" s="405"/>
      <c r="E334" s="405"/>
      <c r="F334" s="405"/>
      <c r="G334" s="405"/>
      <c r="H334" s="405"/>
      <c r="I334" s="405"/>
      <c r="J334" s="405"/>
      <c r="K334" s="405"/>
      <c r="L334" s="405"/>
      <c r="M334" s="405"/>
      <c r="N334" s="405"/>
      <c r="O334" s="74"/>
      <c r="P334" s="74"/>
      <c r="Q334" s="74"/>
      <c r="R334" s="73"/>
    </row>
    <row r="335" spans="2:18" x14ac:dyDescent="0.25"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3"/>
    </row>
    <row r="336" spans="2:18" x14ac:dyDescent="0.25">
      <c r="B336" s="406" t="s">
        <v>5</v>
      </c>
      <c r="C336" s="406" t="s">
        <v>12</v>
      </c>
      <c r="D336" s="406" t="s">
        <v>6</v>
      </c>
      <c r="E336" s="406" t="s">
        <v>17</v>
      </c>
      <c r="F336" s="406" t="s">
        <v>15</v>
      </c>
      <c r="G336" s="406" t="s">
        <v>100</v>
      </c>
      <c r="H336" s="406" t="s">
        <v>14</v>
      </c>
      <c r="I336" s="406" t="s">
        <v>13</v>
      </c>
      <c r="J336" s="406" t="s">
        <v>8</v>
      </c>
      <c r="K336" s="398" t="s">
        <v>9</v>
      </c>
      <c r="L336" s="409"/>
      <c r="M336" s="409"/>
      <c r="N336" s="409"/>
      <c r="O336" s="399"/>
      <c r="P336" s="414" t="s">
        <v>16</v>
      </c>
      <c r="Q336" s="414"/>
      <c r="R336" s="73"/>
    </row>
    <row r="337" spans="2:23" ht="30" x14ac:dyDescent="0.25">
      <c r="B337" s="407"/>
      <c r="C337" s="407"/>
      <c r="D337" s="407"/>
      <c r="E337" s="407"/>
      <c r="F337" s="407"/>
      <c r="G337" s="407"/>
      <c r="H337" s="407"/>
      <c r="I337" s="407"/>
      <c r="J337" s="407"/>
      <c r="K337" s="398" t="s">
        <v>1</v>
      </c>
      <c r="L337" s="399"/>
      <c r="M337" s="398" t="s">
        <v>2</v>
      </c>
      <c r="N337" s="399"/>
      <c r="O337" s="5" t="s">
        <v>10</v>
      </c>
      <c r="P337" s="414"/>
      <c r="Q337" s="414"/>
      <c r="R337" s="73"/>
      <c r="S337" s="73"/>
      <c r="T337" s="72"/>
      <c r="U337" s="72"/>
      <c r="V337" s="72"/>
      <c r="W337" s="72"/>
    </row>
    <row r="338" spans="2:23" x14ac:dyDescent="0.25">
      <c r="B338" s="408"/>
      <c r="C338" s="408"/>
      <c r="D338" s="408"/>
      <c r="E338" s="408"/>
      <c r="F338" s="408"/>
      <c r="G338" s="408"/>
      <c r="H338" s="408"/>
      <c r="I338" s="408"/>
      <c r="J338" s="408"/>
      <c r="K338" s="5" t="s">
        <v>4</v>
      </c>
      <c r="L338" s="5" t="s">
        <v>3</v>
      </c>
      <c r="M338" s="5" t="s">
        <v>4</v>
      </c>
      <c r="N338" s="5" t="s">
        <v>3</v>
      </c>
      <c r="O338" s="5" t="s">
        <v>3</v>
      </c>
      <c r="P338" s="6" t="s">
        <v>1</v>
      </c>
      <c r="Q338" s="6" t="s">
        <v>2</v>
      </c>
      <c r="R338" s="73"/>
      <c r="S338" s="73"/>
      <c r="T338" s="72"/>
      <c r="U338" s="72"/>
      <c r="V338" s="72"/>
      <c r="W338" s="72"/>
    </row>
    <row r="339" spans="2:23" s="67" customFormat="1" x14ac:dyDescent="0.25">
      <c r="B339" s="69" t="s">
        <v>0</v>
      </c>
      <c r="C339" s="410">
        <v>42697</v>
      </c>
      <c r="D339" s="70">
        <v>236</v>
      </c>
      <c r="E339" s="70">
        <v>1264</v>
      </c>
      <c r="F339" s="70">
        <v>39</v>
      </c>
      <c r="G339" s="75">
        <v>1355500</v>
      </c>
      <c r="H339" s="76">
        <v>279540</v>
      </c>
      <c r="I339" s="70">
        <v>93</v>
      </c>
      <c r="J339" s="70">
        <v>62</v>
      </c>
      <c r="K339" s="70">
        <v>48</v>
      </c>
      <c r="L339" s="70">
        <v>43</v>
      </c>
      <c r="M339" s="70">
        <v>66</v>
      </c>
      <c r="N339" s="70">
        <v>66</v>
      </c>
      <c r="O339" s="70">
        <f>L339+N339</f>
        <v>109</v>
      </c>
      <c r="P339" s="12">
        <v>101</v>
      </c>
      <c r="Q339" s="12">
        <v>16</v>
      </c>
    </row>
    <row r="340" spans="2:23" s="67" customFormat="1" ht="30" x14ac:dyDescent="0.25">
      <c r="B340" s="69" t="s">
        <v>24</v>
      </c>
      <c r="C340" s="411"/>
      <c r="D340" s="77">
        <v>31.67</v>
      </c>
      <c r="E340" s="77">
        <v>3030</v>
      </c>
      <c r="F340" s="77">
        <v>6</v>
      </c>
      <c r="G340" s="77">
        <v>908342</v>
      </c>
      <c r="H340" s="77">
        <v>137490</v>
      </c>
      <c r="I340" s="77">
        <v>16</v>
      </c>
      <c r="J340" s="77">
        <v>58</v>
      </c>
      <c r="K340" s="77">
        <v>33</v>
      </c>
      <c r="L340" s="77">
        <v>33</v>
      </c>
      <c r="M340" s="77">
        <v>28</v>
      </c>
      <c r="N340" s="77">
        <v>25</v>
      </c>
      <c r="O340" s="70">
        <f t="shared" ref="O340:O342" si="26">L340+N340</f>
        <v>58</v>
      </c>
      <c r="P340" s="77">
        <v>17</v>
      </c>
      <c r="Q340" s="77">
        <v>2</v>
      </c>
    </row>
    <row r="341" spans="2:23" s="67" customFormat="1" ht="30" x14ac:dyDescent="0.25">
      <c r="B341" s="69" t="s">
        <v>25</v>
      </c>
      <c r="C341" s="411"/>
      <c r="D341" s="78">
        <v>16</v>
      </c>
      <c r="E341" s="78">
        <v>500</v>
      </c>
      <c r="F341" s="11" t="s">
        <v>23</v>
      </c>
      <c r="G341" s="78">
        <v>125200</v>
      </c>
      <c r="H341" s="78">
        <v>0</v>
      </c>
      <c r="I341" s="78">
        <v>42</v>
      </c>
      <c r="J341" s="78">
        <v>16</v>
      </c>
      <c r="K341" s="78">
        <v>15</v>
      </c>
      <c r="L341" s="78">
        <v>16</v>
      </c>
      <c r="M341" s="78">
        <v>5</v>
      </c>
      <c r="N341" s="78">
        <v>5</v>
      </c>
      <c r="O341" s="70">
        <f t="shared" si="26"/>
        <v>21</v>
      </c>
      <c r="P341" s="62">
        <v>7</v>
      </c>
      <c r="Q341" s="12">
        <v>0</v>
      </c>
    </row>
    <row r="342" spans="2:23" s="67" customFormat="1" ht="30" x14ac:dyDescent="0.25">
      <c r="B342" s="69" t="s">
        <v>26</v>
      </c>
      <c r="C342" s="411"/>
      <c r="D342" s="11">
        <v>18</v>
      </c>
      <c r="E342" s="11">
        <v>160</v>
      </c>
      <c r="F342" s="11" t="s">
        <v>23</v>
      </c>
      <c r="G342" s="11">
        <v>63010</v>
      </c>
      <c r="H342" s="11">
        <v>4980</v>
      </c>
      <c r="I342" s="11">
        <v>10</v>
      </c>
      <c r="J342" s="11">
        <v>10</v>
      </c>
      <c r="K342" s="11">
        <v>15</v>
      </c>
      <c r="L342" s="11">
        <v>14</v>
      </c>
      <c r="M342" s="11">
        <v>3</v>
      </c>
      <c r="N342" s="11">
        <v>2</v>
      </c>
      <c r="O342" s="70">
        <f t="shared" si="26"/>
        <v>16</v>
      </c>
      <c r="P342" s="63">
        <v>7</v>
      </c>
      <c r="Q342" s="63">
        <v>0</v>
      </c>
    </row>
    <row r="343" spans="2:23" s="67" customFormat="1" x14ac:dyDescent="0.25">
      <c r="B343" s="69" t="s">
        <v>85</v>
      </c>
      <c r="C343" s="412"/>
      <c r="D343" s="11">
        <v>109.1</v>
      </c>
      <c r="E343" s="11">
        <v>418</v>
      </c>
      <c r="F343" s="11" t="s">
        <v>23</v>
      </c>
      <c r="G343" s="11" t="s">
        <v>23</v>
      </c>
      <c r="H343" s="11" t="s">
        <v>23</v>
      </c>
      <c r="I343" s="11" t="s">
        <v>23</v>
      </c>
      <c r="J343" s="11">
        <v>88</v>
      </c>
      <c r="K343" s="11">
        <v>37</v>
      </c>
      <c r="L343" s="11">
        <v>37</v>
      </c>
      <c r="M343" s="11" t="s">
        <v>23</v>
      </c>
      <c r="N343" s="11" t="s">
        <v>23</v>
      </c>
      <c r="O343" s="11">
        <v>37</v>
      </c>
      <c r="P343" s="63">
        <v>87</v>
      </c>
      <c r="Q343" s="63" t="s">
        <v>23</v>
      </c>
    </row>
    <row r="344" spans="2:23" x14ac:dyDescent="0.25">
      <c r="B344" s="402" t="s">
        <v>11</v>
      </c>
      <c r="C344" s="403"/>
      <c r="D344" s="64">
        <f>SUM(D339:D343)</f>
        <v>410.77</v>
      </c>
      <c r="E344" s="64">
        <f t="shared" ref="E344:N344" si="27">SUM(E339:E343)</f>
        <v>5372</v>
      </c>
      <c r="F344" s="64">
        <f t="shared" si="27"/>
        <v>45</v>
      </c>
      <c r="G344" s="64">
        <f t="shared" si="27"/>
        <v>2452052</v>
      </c>
      <c r="H344" s="64">
        <f t="shared" si="27"/>
        <v>422010</v>
      </c>
      <c r="I344" s="64">
        <f t="shared" si="27"/>
        <v>161</v>
      </c>
      <c r="J344" s="64">
        <f t="shared" si="27"/>
        <v>234</v>
      </c>
      <c r="K344" s="64">
        <f t="shared" si="27"/>
        <v>148</v>
      </c>
      <c r="L344" s="64">
        <f t="shared" si="27"/>
        <v>143</v>
      </c>
      <c r="M344" s="64">
        <f t="shared" si="27"/>
        <v>102</v>
      </c>
      <c r="N344" s="64">
        <f t="shared" si="27"/>
        <v>98</v>
      </c>
      <c r="O344" s="64">
        <f>SUM(O339:O343)</f>
        <v>241</v>
      </c>
      <c r="P344" s="64">
        <f t="shared" ref="P344:Q344" si="28">SUM(P339:P343)</f>
        <v>219</v>
      </c>
      <c r="Q344" s="64">
        <f t="shared" si="28"/>
        <v>18</v>
      </c>
      <c r="R344" s="73"/>
      <c r="S344" s="73"/>
      <c r="T344" s="72"/>
      <c r="U344" s="72"/>
      <c r="V344" s="72"/>
      <c r="W344" s="72"/>
    </row>
    <row r="345" spans="2:23" x14ac:dyDescent="0.25">
      <c r="B345" s="74"/>
      <c r="C345" s="74"/>
      <c r="D345" s="74"/>
      <c r="E345" s="74"/>
      <c r="F345" s="74"/>
      <c r="G345" s="74"/>
      <c r="H345" s="51"/>
      <c r="I345" s="74"/>
      <c r="J345" s="74"/>
      <c r="K345" s="51"/>
      <c r="L345" s="51"/>
      <c r="M345" s="51"/>
      <c r="N345" s="74"/>
      <c r="O345" s="74"/>
      <c r="P345" s="74"/>
      <c r="Q345" s="74"/>
      <c r="R345" s="73"/>
      <c r="S345" s="73"/>
      <c r="T345" s="72"/>
      <c r="U345" s="72"/>
      <c r="V345" s="72"/>
      <c r="W345" s="72"/>
    </row>
    <row r="346" spans="2:23" x14ac:dyDescent="0.25">
      <c r="B346" s="74"/>
      <c r="C346" s="74"/>
      <c r="D346" s="74"/>
      <c r="E346" s="74"/>
      <c r="F346" s="51"/>
      <c r="G346" s="74"/>
      <c r="H346" s="51"/>
      <c r="I346" s="74"/>
      <c r="J346" s="74"/>
      <c r="K346" s="51"/>
      <c r="L346" s="74"/>
      <c r="M346" s="51"/>
      <c r="N346" s="74"/>
      <c r="O346" s="74"/>
      <c r="P346" s="74"/>
      <c r="Q346" s="74"/>
      <c r="R346" s="73"/>
      <c r="S346" s="73"/>
      <c r="T346" s="72"/>
      <c r="U346" s="72"/>
      <c r="V346" s="72"/>
      <c r="W346" s="72"/>
    </row>
    <row r="348" spans="2:23" ht="18.75" x14ac:dyDescent="0.3">
      <c r="B348" s="405" t="s">
        <v>106</v>
      </c>
      <c r="C348" s="405"/>
      <c r="D348" s="405"/>
      <c r="E348" s="405"/>
      <c r="F348" s="405"/>
      <c r="G348" s="405"/>
      <c r="H348" s="405"/>
      <c r="I348" s="405"/>
      <c r="J348" s="405"/>
      <c r="K348" s="405"/>
      <c r="L348" s="405"/>
      <c r="M348" s="405"/>
      <c r="N348" s="405"/>
      <c r="O348" s="74"/>
      <c r="P348" s="74"/>
      <c r="Q348" s="74"/>
    </row>
    <row r="349" spans="2:23" x14ac:dyDescent="0.25"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2:23" x14ac:dyDescent="0.25">
      <c r="B350" s="406" t="s">
        <v>5</v>
      </c>
      <c r="C350" s="406" t="s">
        <v>12</v>
      </c>
      <c r="D350" s="406" t="s">
        <v>6</v>
      </c>
      <c r="E350" s="406" t="s">
        <v>17</v>
      </c>
      <c r="F350" s="406" t="s">
        <v>15</v>
      </c>
      <c r="G350" s="406" t="s">
        <v>100</v>
      </c>
      <c r="H350" s="406" t="s">
        <v>14</v>
      </c>
      <c r="I350" s="406" t="s">
        <v>13</v>
      </c>
      <c r="J350" s="406" t="s">
        <v>8</v>
      </c>
      <c r="K350" s="398" t="s">
        <v>9</v>
      </c>
      <c r="L350" s="409"/>
      <c r="M350" s="409"/>
      <c r="N350" s="409"/>
      <c r="O350" s="399"/>
      <c r="P350" s="414" t="s">
        <v>16</v>
      </c>
      <c r="Q350" s="414"/>
    </row>
    <row r="351" spans="2:23" ht="30" x14ac:dyDescent="0.25">
      <c r="B351" s="407"/>
      <c r="C351" s="407"/>
      <c r="D351" s="407"/>
      <c r="E351" s="407"/>
      <c r="F351" s="407"/>
      <c r="G351" s="407"/>
      <c r="H351" s="407"/>
      <c r="I351" s="407"/>
      <c r="J351" s="407"/>
      <c r="K351" s="398" t="s">
        <v>1</v>
      </c>
      <c r="L351" s="399"/>
      <c r="M351" s="398" t="s">
        <v>2</v>
      </c>
      <c r="N351" s="399"/>
      <c r="O351" s="5" t="s">
        <v>10</v>
      </c>
      <c r="P351" s="414"/>
      <c r="Q351" s="414"/>
    </row>
    <row r="352" spans="2:23" x14ac:dyDescent="0.25">
      <c r="B352" s="408"/>
      <c r="C352" s="408"/>
      <c r="D352" s="408"/>
      <c r="E352" s="408"/>
      <c r="F352" s="408"/>
      <c r="G352" s="408"/>
      <c r="H352" s="408"/>
      <c r="I352" s="408"/>
      <c r="J352" s="408"/>
      <c r="K352" s="5" t="s">
        <v>4</v>
      </c>
      <c r="L352" s="5" t="s">
        <v>3</v>
      </c>
      <c r="M352" s="5" t="s">
        <v>4</v>
      </c>
      <c r="N352" s="5" t="s">
        <v>3</v>
      </c>
      <c r="O352" s="5" t="s">
        <v>3</v>
      </c>
      <c r="P352" s="6" t="s">
        <v>1</v>
      </c>
      <c r="Q352" s="6" t="s">
        <v>2</v>
      </c>
    </row>
    <row r="353" spans="2:18" s="79" customFormat="1" x14ac:dyDescent="0.25">
      <c r="B353" s="69" t="s">
        <v>0</v>
      </c>
      <c r="C353" s="410">
        <v>42698</v>
      </c>
      <c r="D353" s="70">
        <v>114</v>
      </c>
      <c r="E353" s="70">
        <v>1172</v>
      </c>
      <c r="F353" s="70">
        <v>12</v>
      </c>
      <c r="G353" s="81">
        <v>1360000</v>
      </c>
      <c r="H353" s="76">
        <v>126000</v>
      </c>
      <c r="I353" s="70">
        <v>37</v>
      </c>
      <c r="J353" s="70">
        <v>41</v>
      </c>
      <c r="K353" s="70">
        <v>47</v>
      </c>
      <c r="L353" s="70">
        <v>47</v>
      </c>
      <c r="M353" s="70">
        <v>66</v>
      </c>
      <c r="N353" s="70">
        <v>66</v>
      </c>
      <c r="O353" s="70">
        <f>L353+N353</f>
        <v>113</v>
      </c>
      <c r="P353" s="12">
        <v>89</v>
      </c>
      <c r="Q353" s="12">
        <v>16</v>
      </c>
    </row>
    <row r="354" spans="2:18" s="79" customFormat="1" ht="30" x14ac:dyDescent="0.25">
      <c r="B354" s="69" t="s">
        <v>24</v>
      </c>
      <c r="C354" s="411"/>
      <c r="D354" s="77">
        <v>54.06</v>
      </c>
      <c r="E354" s="77">
        <v>960</v>
      </c>
      <c r="F354" s="77">
        <v>3</v>
      </c>
      <c r="G354" s="77">
        <v>1798364</v>
      </c>
      <c r="H354" s="77">
        <v>161510</v>
      </c>
      <c r="I354" s="77">
        <v>3</v>
      </c>
      <c r="J354" s="77">
        <v>132</v>
      </c>
      <c r="K354" s="77">
        <v>12</v>
      </c>
      <c r="L354" s="77">
        <v>12</v>
      </c>
      <c r="M354" s="77">
        <v>17</v>
      </c>
      <c r="N354" s="77">
        <v>16</v>
      </c>
      <c r="O354" s="80">
        <f t="shared" ref="O354:O356" si="29">L354+N354</f>
        <v>28</v>
      </c>
      <c r="P354" s="77">
        <v>17</v>
      </c>
      <c r="Q354" s="77">
        <v>2</v>
      </c>
    </row>
    <row r="355" spans="2:18" s="79" customFormat="1" ht="30" x14ac:dyDescent="0.25">
      <c r="B355" s="69" t="s">
        <v>25</v>
      </c>
      <c r="C355" s="411"/>
      <c r="D355" s="78">
        <v>34</v>
      </c>
      <c r="E355" s="78">
        <v>720</v>
      </c>
      <c r="F355" s="11" t="s">
        <v>23</v>
      </c>
      <c r="G355" s="78">
        <v>245900</v>
      </c>
      <c r="H355" s="78">
        <v>244</v>
      </c>
      <c r="I355" s="78">
        <v>44</v>
      </c>
      <c r="J355" s="78">
        <v>17</v>
      </c>
      <c r="K355" s="78">
        <v>19</v>
      </c>
      <c r="L355" s="78">
        <v>19</v>
      </c>
      <c r="M355" s="78">
        <v>5</v>
      </c>
      <c r="N355" s="78">
        <v>5</v>
      </c>
      <c r="O355" s="70">
        <f t="shared" si="29"/>
        <v>24</v>
      </c>
      <c r="P355" s="62">
        <v>7</v>
      </c>
      <c r="Q355" s="12">
        <v>0</v>
      </c>
    </row>
    <row r="356" spans="2:18" s="79" customFormat="1" ht="30" x14ac:dyDescent="0.25">
      <c r="B356" s="69" t="s">
        <v>26</v>
      </c>
      <c r="C356" s="411"/>
      <c r="D356" s="11">
        <v>18</v>
      </c>
      <c r="E356" s="11">
        <v>350</v>
      </c>
      <c r="F356" s="11" t="s">
        <v>23</v>
      </c>
      <c r="G356" s="11">
        <v>148162</v>
      </c>
      <c r="H356" s="11">
        <v>4080</v>
      </c>
      <c r="I356" s="11">
        <v>11</v>
      </c>
      <c r="J356" s="11">
        <v>19</v>
      </c>
      <c r="K356" s="11">
        <v>15</v>
      </c>
      <c r="L356" s="11">
        <v>12</v>
      </c>
      <c r="M356" s="11">
        <v>3</v>
      </c>
      <c r="N356" s="11">
        <v>7</v>
      </c>
      <c r="O356" s="70">
        <f t="shared" si="29"/>
        <v>19</v>
      </c>
      <c r="P356" s="63">
        <v>8</v>
      </c>
      <c r="Q356" s="63">
        <v>0</v>
      </c>
    </row>
    <row r="357" spans="2:18" s="79" customFormat="1" x14ac:dyDescent="0.25">
      <c r="B357" s="69" t="s">
        <v>85</v>
      </c>
      <c r="C357" s="412"/>
      <c r="D357" s="11">
        <v>130.71</v>
      </c>
      <c r="E357" s="11">
        <v>304</v>
      </c>
      <c r="F357" s="11" t="s">
        <v>23</v>
      </c>
      <c r="G357" s="11" t="s">
        <v>23</v>
      </c>
      <c r="H357" s="11">
        <v>239182</v>
      </c>
      <c r="I357" s="11" t="s">
        <v>23</v>
      </c>
      <c r="J357" s="11">
        <v>100</v>
      </c>
      <c r="K357" s="11">
        <v>36</v>
      </c>
      <c r="L357" s="11">
        <v>36</v>
      </c>
      <c r="M357" s="11" t="s">
        <v>23</v>
      </c>
      <c r="N357" s="11" t="s">
        <v>23</v>
      </c>
      <c r="O357" s="70">
        <f>L357</f>
        <v>36</v>
      </c>
      <c r="P357" s="63">
        <v>111</v>
      </c>
      <c r="Q357" s="63" t="s">
        <v>23</v>
      </c>
    </row>
    <row r="358" spans="2:18" x14ac:dyDescent="0.25">
      <c r="B358" s="402" t="s">
        <v>11</v>
      </c>
      <c r="C358" s="403"/>
      <c r="D358" s="64">
        <f>D353+D354+D355+D356+D357</f>
        <v>350.77</v>
      </c>
      <c r="E358" s="64">
        <f t="shared" ref="E358:P358" si="30">E353+E354+E355+E356+E357</f>
        <v>3506</v>
      </c>
      <c r="F358" s="64">
        <f>F353+F354</f>
        <v>15</v>
      </c>
      <c r="G358" s="64">
        <f>G353+G354+G355+G356</f>
        <v>3552426</v>
      </c>
      <c r="H358" s="64">
        <f t="shared" si="30"/>
        <v>531016</v>
      </c>
      <c r="I358" s="64">
        <f>I353+I354+I355+I356</f>
        <v>95</v>
      </c>
      <c r="J358" s="64">
        <f t="shared" si="30"/>
        <v>309</v>
      </c>
      <c r="K358" s="64">
        <f t="shared" si="30"/>
        <v>129</v>
      </c>
      <c r="L358" s="64">
        <f t="shared" si="30"/>
        <v>126</v>
      </c>
      <c r="M358" s="64">
        <f>M353+M354+M355+M356</f>
        <v>91</v>
      </c>
      <c r="N358" s="64">
        <f>N353+N354+N355+N356</f>
        <v>94</v>
      </c>
      <c r="O358" s="64">
        <f t="shared" si="30"/>
        <v>220</v>
      </c>
      <c r="P358" s="64">
        <f t="shared" si="30"/>
        <v>232</v>
      </c>
      <c r="Q358" s="64">
        <f>Q353+Q354+Q355+Q356</f>
        <v>18</v>
      </c>
    </row>
    <row r="363" spans="2:18" ht="18.75" x14ac:dyDescent="0.3">
      <c r="B363" s="405" t="s">
        <v>108</v>
      </c>
      <c r="C363" s="405"/>
      <c r="D363" s="405"/>
      <c r="E363" s="405"/>
      <c r="F363" s="405"/>
      <c r="G363" s="405"/>
      <c r="H363" s="405"/>
      <c r="I363" s="405"/>
      <c r="J363" s="405"/>
      <c r="K363" s="405"/>
      <c r="L363" s="405"/>
      <c r="M363" s="405"/>
      <c r="N363" s="405"/>
      <c r="O363" s="74"/>
      <c r="P363" s="74"/>
      <c r="Q363" s="74"/>
      <c r="R363" s="74"/>
    </row>
    <row r="364" spans="2:18" x14ac:dyDescent="0.25"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</row>
    <row r="365" spans="2:18" x14ac:dyDescent="0.25">
      <c r="B365" s="406" t="s">
        <v>5</v>
      </c>
      <c r="C365" s="406" t="s">
        <v>12</v>
      </c>
      <c r="D365" s="406" t="s">
        <v>6</v>
      </c>
      <c r="E365" s="406" t="s">
        <v>17</v>
      </c>
      <c r="F365" s="406" t="s">
        <v>15</v>
      </c>
      <c r="G365" s="406" t="s">
        <v>100</v>
      </c>
      <c r="H365" s="406" t="s">
        <v>14</v>
      </c>
      <c r="I365" s="406" t="s">
        <v>13</v>
      </c>
      <c r="J365" s="406" t="s">
        <v>8</v>
      </c>
      <c r="K365" s="398" t="s">
        <v>9</v>
      </c>
      <c r="L365" s="409"/>
      <c r="M365" s="409"/>
      <c r="N365" s="409"/>
      <c r="O365" s="399"/>
      <c r="P365" s="414" t="s">
        <v>16</v>
      </c>
      <c r="Q365" s="414"/>
      <c r="R365" s="74"/>
    </row>
    <row r="366" spans="2:18" ht="30" x14ac:dyDescent="0.25">
      <c r="B366" s="407"/>
      <c r="C366" s="407"/>
      <c r="D366" s="407"/>
      <c r="E366" s="407"/>
      <c r="F366" s="407"/>
      <c r="G366" s="407"/>
      <c r="H366" s="407"/>
      <c r="I366" s="407"/>
      <c r="J366" s="407"/>
      <c r="K366" s="398" t="s">
        <v>1</v>
      </c>
      <c r="L366" s="399"/>
      <c r="M366" s="398" t="s">
        <v>2</v>
      </c>
      <c r="N366" s="399"/>
      <c r="O366" s="5" t="s">
        <v>10</v>
      </c>
      <c r="P366" s="414"/>
      <c r="Q366" s="414"/>
      <c r="R366" s="74"/>
    </row>
    <row r="367" spans="2:18" x14ac:dyDescent="0.25">
      <c r="B367" s="408"/>
      <c r="C367" s="408"/>
      <c r="D367" s="408"/>
      <c r="E367" s="408"/>
      <c r="F367" s="408"/>
      <c r="G367" s="408"/>
      <c r="H367" s="408"/>
      <c r="I367" s="408"/>
      <c r="J367" s="408"/>
      <c r="K367" s="5" t="s">
        <v>4</v>
      </c>
      <c r="L367" s="5" t="s">
        <v>3</v>
      </c>
      <c r="M367" s="5" t="s">
        <v>4</v>
      </c>
      <c r="N367" s="5" t="s">
        <v>3</v>
      </c>
      <c r="O367" s="5" t="s">
        <v>3</v>
      </c>
      <c r="P367" s="6" t="s">
        <v>1</v>
      </c>
      <c r="Q367" s="6" t="s">
        <v>2</v>
      </c>
      <c r="R367" s="74"/>
    </row>
    <row r="368" spans="2:18" x14ac:dyDescent="0.25">
      <c r="B368" s="69" t="s">
        <v>0</v>
      </c>
      <c r="C368" s="410">
        <v>42699</v>
      </c>
      <c r="D368" s="70">
        <v>187</v>
      </c>
      <c r="E368" s="70">
        <v>1732</v>
      </c>
      <c r="F368" s="70">
        <v>19</v>
      </c>
      <c r="G368" s="81">
        <v>1446500</v>
      </c>
      <c r="H368" s="76">
        <v>100000</v>
      </c>
      <c r="I368" s="70">
        <v>97</v>
      </c>
      <c r="J368" s="70">
        <v>30</v>
      </c>
      <c r="K368" s="70">
        <v>37</v>
      </c>
      <c r="L368" s="70">
        <v>45</v>
      </c>
      <c r="M368" s="70">
        <v>65</v>
      </c>
      <c r="N368" s="70">
        <v>63</v>
      </c>
      <c r="O368" s="70">
        <f>L368+N368</f>
        <v>108</v>
      </c>
      <c r="P368" s="12">
        <v>47</v>
      </c>
      <c r="Q368" s="12">
        <v>8</v>
      </c>
      <c r="R368" s="79"/>
    </row>
    <row r="369" spans="2:18" ht="30" x14ac:dyDescent="0.25">
      <c r="B369" s="69" t="s">
        <v>24</v>
      </c>
      <c r="C369" s="411"/>
      <c r="D369" s="77"/>
      <c r="E369" s="77"/>
      <c r="F369" s="77"/>
      <c r="G369" s="77"/>
      <c r="H369" s="77"/>
      <c r="I369" s="77"/>
      <c r="J369" s="77"/>
      <c r="K369" s="77"/>
      <c r="L369" s="77"/>
      <c r="M369" s="77">
        <v>6</v>
      </c>
      <c r="N369" s="77">
        <v>7</v>
      </c>
      <c r="O369" s="80">
        <f t="shared" ref="O369:O371" si="31">L369+N369</f>
        <v>7</v>
      </c>
      <c r="P369" s="77">
        <v>17</v>
      </c>
      <c r="Q369" s="77">
        <v>2</v>
      </c>
      <c r="R369" s="79"/>
    </row>
    <row r="370" spans="2:18" ht="30" x14ac:dyDescent="0.25">
      <c r="B370" s="69" t="s">
        <v>25</v>
      </c>
      <c r="C370" s="411"/>
      <c r="D370" s="78">
        <v>24</v>
      </c>
      <c r="E370" s="78">
        <v>600</v>
      </c>
      <c r="F370" s="11" t="s">
        <v>23</v>
      </c>
      <c r="G370" s="78">
        <v>31200</v>
      </c>
      <c r="H370" s="78">
        <v>1200</v>
      </c>
      <c r="I370" s="78">
        <v>10</v>
      </c>
      <c r="J370" s="78">
        <v>28</v>
      </c>
      <c r="K370" s="78">
        <v>13</v>
      </c>
      <c r="L370" s="78">
        <v>13</v>
      </c>
      <c r="M370" s="78">
        <v>3</v>
      </c>
      <c r="N370" s="78">
        <v>3</v>
      </c>
      <c r="O370" s="70">
        <f t="shared" si="31"/>
        <v>16</v>
      </c>
      <c r="P370" s="62">
        <v>5</v>
      </c>
      <c r="Q370" s="12">
        <v>0</v>
      </c>
      <c r="R370" s="79"/>
    </row>
    <row r="371" spans="2:18" ht="30" x14ac:dyDescent="0.25">
      <c r="B371" s="69" t="s">
        <v>26</v>
      </c>
      <c r="C371" s="411"/>
      <c r="D371" s="11">
        <v>18</v>
      </c>
      <c r="E371" s="11">
        <v>280</v>
      </c>
      <c r="F371" s="11" t="s">
        <v>23</v>
      </c>
      <c r="G371" s="11">
        <v>103580</v>
      </c>
      <c r="H371" s="11">
        <v>3800</v>
      </c>
      <c r="I371" s="11">
        <v>9</v>
      </c>
      <c r="J371" s="11">
        <v>11</v>
      </c>
      <c r="K371" s="11">
        <v>5</v>
      </c>
      <c r="L371" s="11">
        <v>5</v>
      </c>
      <c r="M371" s="11">
        <v>7</v>
      </c>
      <c r="N371" s="11">
        <v>8</v>
      </c>
      <c r="O371" s="70">
        <f t="shared" si="31"/>
        <v>13</v>
      </c>
      <c r="P371" s="63">
        <v>3</v>
      </c>
      <c r="Q371" s="63">
        <v>2</v>
      </c>
      <c r="R371" s="79"/>
    </row>
    <row r="372" spans="2:18" x14ac:dyDescent="0.25">
      <c r="B372" s="69" t="s">
        <v>85</v>
      </c>
      <c r="C372" s="412"/>
      <c r="D372" s="11">
        <v>130.71</v>
      </c>
      <c r="E372" s="11">
        <v>304</v>
      </c>
      <c r="F372" s="11" t="s">
        <v>23</v>
      </c>
      <c r="G372" s="11" t="s">
        <v>23</v>
      </c>
      <c r="H372" s="11">
        <v>239182</v>
      </c>
      <c r="I372" s="11" t="s">
        <v>23</v>
      </c>
      <c r="J372" s="11">
        <v>100</v>
      </c>
      <c r="K372" s="11">
        <v>36</v>
      </c>
      <c r="L372" s="11">
        <v>36</v>
      </c>
      <c r="M372" s="11" t="s">
        <v>23</v>
      </c>
      <c r="N372" s="11" t="s">
        <v>23</v>
      </c>
      <c r="O372" s="70">
        <f>L372</f>
        <v>36</v>
      </c>
      <c r="P372" s="63">
        <v>111</v>
      </c>
      <c r="Q372" s="63" t="s">
        <v>23</v>
      </c>
      <c r="R372" s="79"/>
    </row>
    <row r="373" spans="2:18" x14ac:dyDescent="0.25">
      <c r="B373" s="402" t="s">
        <v>11</v>
      </c>
      <c r="C373" s="403"/>
      <c r="D373" s="64">
        <f>D368+D369+D370+D371+D372</f>
        <v>359.71000000000004</v>
      </c>
      <c r="E373" s="64">
        <f t="shared" ref="E373" si="32">E368+E369+E370+E371+E372</f>
        <v>2916</v>
      </c>
      <c r="F373" s="64">
        <f>F368+F369</f>
        <v>19</v>
      </c>
      <c r="G373" s="64">
        <f>G368+G369+G370+G371</f>
        <v>1581280</v>
      </c>
      <c r="H373" s="64">
        <f t="shared" ref="H373" si="33">H368+H369+H370+H371+H372</f>
        <v>344182</v>
      </c>
      <c r="I373" s="64">
        <f>I368+I369+I370+I371</f>
        <v>116</v>
      </c>
      <c r="J373" s="64">
        <f t="shared" ref="J373:L373" si="34">J368+J369+J370+J371+J372</f>
        <v>169</v>
      </c>
      <c r="K373" s="64">
        <f t="shared" si="34"/>
        <v>91</v>
      </c>
      <c r="L373" s="64">
        <f t="shared" si="34"/>
        <v>99</v>
      </c>
      <c r="M373" s="64">
        <f>M368+M369+M370+M371</f>
        <v>81</v>
      </c>
      <c r="N373" s="64">
        <f>N368+N369+N370+N371</f>
        <v>81</v>
      </c>
      <c r="O373" s="64">
        <f t="shared" ref="O373:P373" si="35">O368+O369+O370+O371+O372</f>
        <v>180</v>
      </c>
      <c r="P373" s="64">
        <f t="shared" si="35"/>
        <v>183</v>
      </c>
      <c r="Q373" s="64">
        <f>Q368+Q369+Q370+Q371</f>
        <v>12</v>
      </c>
      <c r="R373" s="74"/>
    </row>
    <row r="374" spans="2:18" x14ac:dyDescent="0.25"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</row>
    <row r="376" spans="2:18" ht="15" customHeight="1" x14ac:dyDescent="0.25">
      <c r="B376" s="82"/>
    </row>
    <row r="377" spans="2:18" x14ac:dyDescent="0.25">
      <c r="B377" s="82"/>
    </row>
    <row r="378" spans="2:18" x14ac:dyDescent="0.25">
      <c r="B378" s="82"/>
    </row>
    <row r="379" spans="2:18" ht="15" customHeight="1" x14ac:dyDescent="0.3">
      <c r="B379" s="405" t="s">
        <v>107</v>
      </c>
      <c r="C379" s="405"/>
      <c r="D379" s="405"/>
      <c r="E379" s="405"/>
      <c r="F379" s="405"/>
      <c r="G379" s="405"/>
      <c r="H379" s="405"/>
      <c r="I379" s="405"/>
      <c r="J379" s="405"/>
      <c r="K379" s="405"/>
      <c r="L379" s="405"/>
      <c r="M379" s="405"/>
      <c r="N379" s="405"/>
      <c r="O379" s="82"/>
      <c r="P379" s="82"/>
      <c r="Q379" s="82"/>
    </row>
    <row r="380" spans="2:18" x14ac:dyDescent="0.25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</row>
    <row r="381" spans="2:18" x14ac:dyDescent="0.25">
      <c r="B381" s="406" t="s">
        <v>5</v>
      </c>
      <c r="C381" s="406" t="s">
        <v>12</v>
      </c>
      <c r="D381" s="406" t="s">
        <v>6</v>
      </c>
      <c r="E381" s="406" t="s">
        <v>17</v>
      </c>
      <c r="F381" s="406" t="s">
        <v>15</v>
      </c>
      <c r="G381" s="406" t="s">
        <v>100</v>
      </c>
      <c r="H381" s="406" t="s">
        <v>14</v>
      </c>
      <c r="I381" s="406" t="s">
        <v>13</v>
      </c>
      <c r="J381" s="406" t="s">
        <v>8</v>
      </c>
      <c r="K381" s="398" t="s">
        <v>9</v>
      </c>
      <c r="L381" s="409"/>
      <c r="M381" s="409"/>
      <c r="N381" s="409"/>
      <c r="O381" s="399"/>
      <c r="P381" s="414" t="s">
        <v>16</v>
      </c>
      <c r="Q381" s="414"/>
    </row>
    <row r="382" spans="2:18" ht="30" x14ac:dyDescent="0.25">
      <c r="B382" s="407"/>
      <c r="C382" s="407"/>
      <c r="D382" s="407"/>
      <c r="E382" s="407"/>
      <c r="F382" s="407"/>
      <c r="G382" s="407"/>
      <c r="H382" s="407"/>
      <c r="I382" s="407"/>
      <c r="J382" s="407"/>
      <c r="K382" s="398" t="s">
        <v>1</v>
      </c>
      <c r="L382" s="399"/>
      <c r="M382" s="398" t="s">
        <v>2</v>
      </c>
      <c r="N382" s="399"/>
      <c r="O382" s="5" t="s">
        <v>10</v>
      </c>
      <c r="P382" s="414"/>
      <c r="Q382" s="414"/>
    </row>
    <row r="383" spans="2:18" x14ac:dyDescent="0.25">
      <c r="B383" s="408"/>
      <c r="C383" s="408"/>
      <c r="D383" s="408"/>
      <c r="E383" s="408"/>
      <c r="F383" s="408"/>
      <c r="G383" s="408"/>
      <c r="H383" s="408"/>
      <c r="I383" s="408"/>
      <c r="J383" s="408"/>
      <c r="K383" s="5" t="s">
        <v>4</v>
      </c>
      <c r="L383" s="5" t="s">
        <v>3</v>
      </c>
      <c r="M383" s="5" t="s">
        <v>4</v>
      </c>
      <c r="N383" s="5" t="s">
        <v>3</v>
      </c>
      <c r="O383" s="5" t="s">
        <v>3</v>
      </c>
      <c r="P383" s="6" t="s">
        <v>1</v>
      </c>
      <c r="Q383" s="6" t="s">
        <v>2</v>
      </c>
    </row>
    <row r="384" spans="2:18" s="79" customFormat="1" x14ac:dyDescent="0.25">
      <c r="B384" s="69" t="s">
        <v>0</v>
      </c>
      <c r="C384" s="410">
        <v>42700</v>
      </c>
      <c r="D384" s="70">
        <v>171</v>
      </c>
      <c r="E384" s="70">
        <v>1116</v>
      </c>
      <c r="F384" s="70">
        <v>9</v>
      </c>
      <c r="G384" s="81">
        <v>840000</v>
      </c>
      <c r="H384" s="83">
        <v>48300</v>
      </c>
      <c r="I384" s="70">
        <v>60</v>
      </c>
      <c r="J384" s="70">
        <v>31</v>
      </c>
      <c r="K384" s="70">
        <v>37</v>
      </c>
      <c r="L384" s="70">
        <v>45</v>
      </c>
      <c r="M384" s="70">
        <v>69</v>
      </c>
      <c r="N384" s="70">
        <v>67</v>
      </c>
      <c r="O384" s="70">
        <f>L384+N384</f>
        <v>112</v>
      </c>
      <c r="P384" s="12">
        <v>47</v>
      </c>
      <c r="Q384" s="12">
        <v>13</v>
      </c>
    </row>
    <row r="385" spans="2:17" s="79" customFormat="1" ht="30" x14ac:dyDescent="0.25">
      <c r="B385" s="69" t="s">
        <v>24</v>
      </c>
      <c r="C385" s="411"/>
      <c r="D385" s="77">
        <v>26.8</v>
      </c>
      <c r="E385" s="77">
        <v>2226</v>
      </c>
      <c r="F385" s="77">
        <v>3</v>
      </c>
      <c r="G385" s="77">
        <v>768688</v>
      </c>
      <c r="H385" s="77">
        <v>132830</v>
      </c>
      <c r="I385" s="77">
        <v>3</v>
      </c>
      <c r="J385" s="77">
        <v>63</v>
      </c>
      <c r="K385" s="77">
        <v>8</v>
      </c>
      <c r="L385" s="77">
        <v>28</v>
      </c>
      <c r="M385" s="77">
        <v>0</v>
      </c>
      <c r="N385" s="77">
        <v>7</v>
      </c>
      <c r="O385" s="80">
        <f t="shared" ref="O385:O386" si="36">L385+N385</f>
        <v>35</v>
      </c>
      <c r="P385" s="77">
        <v>17</v>
      </c>
      <c r="Q385" s="77">
        <v>2</v>
      </c>
    </row>
    <row r="386" spans="2:17" s="79" customFormat="1" ht="30" x14ac:dyDescent="0.25">
      <c r="B386" s="69" t="s">
        <v>25</v>
      </c>
      <c r="C386" s="411"/>
      <c r="D386" s="78">
        <v>27</v>
      </c>
      <c r="E386" s="78">
        <v>770</v>
      </c>
      <c r="F386" s="11" t="s">
        <v>23</v>
      </c>
      <c r="G386" s="78">
        <v>157320</v>
      </c>
      <c r="H386" s="78">
        <v>545</v>
      </c>
      <c r="I386" s="78">
        <v>48</v>
      </c>
      <c r="J386" s="78">
        <v>15</v>
      </c>
      <c r="K386" s="78">
        <v>18</v>
      </c>
      <c r="L386" s="78">
        <v>18</v>
      </c>
      <c r="M386" s="78">
        <v>5</v>
      </c>
      <c r="N386" s="78">
        <v>5</v>
      </c>
      <c r="O386" s="70">
        <f t="shared" si="36"/>
        <v>23</v>
      </c>
      <c r="P386" s="62">
        <v>5</v>
      </c>
      <c r="Q386" s="12">
        <v>2</v>
      </c>
    </row>
    <row r="387" spans="2:17" s="79" customFormat="1" ht="30" x14ac:dyDescent="0.25">
      <c r="B387" s="69" t="s">
        <v>26</v>
      </c>
      <c r="C387" s="411"/>
      <c r="D387" s="11">
        <v>18</v>
      </c>
      <c r="E387" s="11">
        <v>220</v>
      </c>
      <c r="F387" s="11" t="s">
        <v>23</v>
      </c>
      <c r="G387" s="11">
        <v>153960</v>
      </c>
      <c r="H387" s="11">
        <v>8480</v>
      </c>
      <c r="I387" s="11">
        <v>8</v>
      </c>
      <c r="J387" s="11">
        <v>12</v>
      </c>
      <c r="K387" s="11">
        <v>8</v>
      </c>
      <c r="L387" s="11">
        <v>9</v>
      </c>
      <c r="M387" s="11">
        <v>8</v>
      </c>
      <c r="N387" s="11">
        <v>8</v>
      </c>
      <c r="O387" s="70">
        <v>17</v>
      </c>
      <c r="P387" s="63">
        <v>8</v>
      </c>
      <c r="Q387" s="63">
        <v>0</v>
      </c>
    </row>
    <row r="388" spans="2:17" x14ac:dyDescent="0.25">
      <c r="B388" s="69" t="s">
        <v>85</v>
      </c>
      <c r="C388" s="412"/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70">
        <v>0</v>
      </c>
      <c r="P388" s="63">
        <v>0</v>
      </c>
      <c r="Q388" s="63">
        <v>0</v>
      </c>
    </row>
    <row r="389" spans="2:17" x14ac:dyDescent="0.25">
      <c r="B389" s="402" t="s">
        <v>11</v>
      </c>
      <c r="C389" s="403"/>
      <c r="D389" s="64">
        <f>D384+D385+D386+D387+D388</f>
        <v>242.8</v>
      </c>
      <c r="E389" s="64">
        <f t="shared" ref="E389" si="37">E384+E385+E386+E387+E388</f>
        <v>4332</v>
      </c>
      <c r="F389" s="64">
        <f>F384+F385</f>
        <v>12</v>
      </c>
      <c r="G389" s="64">
        <f>G384+G385+G386+G387</f>
        <v>1919968</v>
      </c>
      <c r="H389" s="64">
        <f t="shared" ref="H389" si="38">H384+H385+H386+H387+H388</f>
        <v>190155</v>
      </c>
      <c r="I389" s="64">
        <f>I384+I385+I386+I387</f>
        <v>119</v>
      </c>
      <c r="J389" s="64">
        <f t="shared" ref="J389:L389" si="39">J384+J385+J386+J387+J388</f>
        <v>121</v>
      </c>
      <c r="K389" s="64">
        <f t="shared" si="39"/>
        <v>71</v>
      </c>
      <c r="L389" s="64">
        <f t="shared" si="39"/>
        <v>100</v>
      </c>
      <c r="M389" s="64">
        <f>M384+M385+M386+M387</f>
        <v>82</v>
      </c>
      <c r="N389" s="64">
        <f>N384+N385+N386+N387</f>
        <v>87</v>
      </c>
      <c r="O389" s="64">
        <f t="shared" ref="O389:P389" si="40">O384+O385+O386+O387+O388</f>
        <v>187</v>
      </c>
      <c r="P389" s="64">
        <f t="shared" si="40"/>
        <v>77</v>
      </c>
      <c r="Q389" s="64">
        <f>Q384+Q385+Q386+Q387</f>
        <v>17</v>
      </c>
    </row>
    <row r="393" spans="2:17" ht="15" customHeight="1" x14ac:dyDescent="0.3">
      <c r="B393" s="405" t="s">
        <v>106</v>
      </c>
      <c r="C393" s="405"/>
      <c r="D393" s="405"/>
      <c r="E393" s="405"/>
      <c r="F393" s="405"/>
      <c r="G393" s="405"/>
      <c r="H393" s="405"/>
      <c r="I393" s="405"/>
      <c r="J393" s="405"/>
      <c r="K393" s="405"/>
      <c r="L393" s="405"/>
      <c r="M393" s="405"/>
      <c r="N393" s="405"/>
      <c r="O393" s="85"/>
      <c r="P393" s="85"/>
      <c r="Q393" s="85"/>
    </row>
    <row r="394" spans="2:17" x14ac:dyDescent="0.25"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</row>
    <row r="395" spans="2:17" x14ac:dyDescent="0.25">
      <c r="B395" s="406" t="s">
        <v>5</v>
      </c>
      <c r="C395" s="406" t="s">
        <v>12</v>
      </c>
      <c r="D395" s="406" t="s">
        <v>6</v>
      </c>
      <c r="E395" s="406" t="s">
        <v>17</v>
      </c>
      <c r="F395" s="406" t="s">
        <v>15</v>
      </c>
      <c r="G395" s="406" t="s">
        <v>100</v>
      </c>
      <c r="H395" s="406" t="s">
        <v>14</v>
      </c>
      <c r="I395" s="406" t="s">
        <v>13</v>
      </c>
      <c r="J395" s="406" t="s">
        <v>8</v>
      </c>
      <c r="K395" s="398" t="s">
        <v>9</v>
      </c>
      <c r="L395" s="409"/>
      <c r="M395" s="409"/>
      <c r="N395" s="409"/>
      <c r="O395" s="399"/>
      <c r="P395" s="413" t="s">
        <v>16</v>
      </c>
      <c r="Q395" s="413"/>
    </row>
    <row r="396" spans="2:17" ht="30" x14ac:dyDescent="0.25">
      <c r="B396" s="407"/>
      <c r="C396" s="407"/>
      <c r="D396" s="407"/>
      <c r="E396" s="407"/>
      <c r="F396" s="407"/>
      <c r="G396" s="407"/>
      <c r="H396" s="407"/>
      <c r="I396" s="407"/>
      <c r="J396" s="407"/>
      <c r="K396" s="398" t="s">
        <v>1</v>
      </c>
      <c r="L396" s="399"/>
      <c r="M396" s="398" t="s">
        <v>2</v>
      </c>
      <c r="N396" s="399"/>
      <c r="O396" s="86" t="s">
        <v>10</v>
      </c>
      <c r="P396" s="413"/>
      <c r="Q396" s="413"/>
    </row>
    <row r="397" spans="2:17" x14ac:dyDescent="0.25">
      <c r="B397" s="408"/>
      <c r="C397" s="408"/>
      <c r="D397" s="408"/>
      <c r="E397" s="408"/>
      <c r="F397" s="408"/>
      <c r="G397" s="408"/>
      <c r="H397" s="408"/>
      <c r="I397" s="408"/>
      <c r="J397" s="408"/>
      <c r="K397" s="86" t="s">
        <v>4</v>
      </c>
      <c r="L397" s="86" t="s">
        <v>3</v>
      </c>
      <c r="M397" s="86" t="s">
        <v>4</v>
      </c>
      <c r="N397" s="86" t="s">
        <v>3</v>
      </c>
      <c r="O397" s="86" t="s">
        <v>3</v>
      </c>
      <c r="P397" s="87" t="s">
        <v>1</v>
      </c>
      <c r="Q397" s="87" t="s">
        <v>2</v>
      </c>
    </row>
    <row r="398" spans="2:17" x14ac:dyDescent="0.25">
      <c r="B398" s="88" t="s">
        <v>0</v>
      </c>
      <c r="C398" s="410">
        <v>42699</v>
      </c>
      <c r="D398" s="96">
        <v>114</v>
      </c>
      <c r="E398" s="96">
        <v>1172</v>
      </c>
      <c r="F398" s="96">
        <v>12</v>
      </c>
      <c r="G398" s="89">
        <v>1360000</v>
      </c>
      <c r="H398" s="91">
        <v>126000</v>
      </c>
      <c r="I398" s="96">
        <v>37</v>
      </c>
      <c r="J398" s="96">
        <v>41</v>
      </c>
      <c r="K398" s="96">
        <v>47</v>
      </c>
      <c r="L398" s="96">
        <v>47</v>
      </c>
      <c r="M398" s="96">
        <v>66</v>
      </c>
      <c r="N398" s="96">
        <v>66</v>
      </c>
      <c r="O398" s="96">
        <v>113</v>
      </c>
      <c r="P398" s="90">
        <v>89</v>
      </c>
      <c r="Q398" s="90">
        <v>16</v>
      </c>
    </row>
    <row r="399" spans="2:17" ht="30" x14ac:dyDescent="0.25">
      <c r="B399" s="88" t="s">
        <v>24</v>
      </c>
      <c r="C399" s="411"/>
      <c r="D399" s="97">
        <v>54.06</v>
      </c>
      <c r="E399" s="97">
        <v>960</v>
      </c>
      <c r="F399" s="97">
        <v>3</v>
      </c>
      <c r="G399" s="97">
        <v>1798364</v>
      </c>
      <c r="H399" s="97">
        <v>161510</v>
      </c>
      <c r="I399" s="97">
        <v>3</v>
      </c>
      <c r="J399" s="97">
        <v>132</v>
      </c>
      <c r="K399" s="97">
        <v>12</v>
      </c>
      <c r="L399" s="97">
        <v>12</v>
      </c>
      <c r="M399" s="97">
        <v>17</v>
      </c>
      <c r="N399" s="97">
        <v>16</v>
      </c>
      <c r="O399" s="99">
        <v>28</v>
      </c>
      <c r="P399" s="97">
        <v>17</v>
      </c>
      <c r="Q399" s="97">
        <v>2</v>
      </c>
    </row>
    <row r="400" spans="2:17" ht="30" x14ac:dyDescent="0.25">
      <c r="B400" s="88" t="s">
        <v>25</v>
      </c>
      <c r="C400" s="411"/>
      <c r="D400" s="98">
        <v>34</v>
      </c>
      <c r="E400" s="98">
        <v>720</v>
      </c>
      <c r="F400" s="89" t="s">
        <v>23</v>
      </c>
      <c r="G400" s="98">
        <v>245900</v>
      </c>
      <c r="H400" s="98">
        <v>244</v>
      </c>
      <c r="I400" s="98">
        <v>44</v>
      </c>
      <c r="J400" s="98">
        <v>17</v>
      </c>
      <c r="K400" s="98">
        <v>19</v>
      </c>
      <c r="L400" s="98">
        <v>19</v>
      </c>
      <c r="M400" s="98">
        <v>5</v>
      </c>
      <c r="N400" s="98">
        <v>5</v>
      </c>
      <c r="O400" s="96">
        <v>24</v>
      </c>
      <c r="P400" s="92">
        <v>7</v>
      </c>
      <c r="Q400" s="90">
        <v>0</v>
      </c>
    </row>
    <row r="401" spans="2:17" ht="30" x14ac:dyDescent="0.25">
      <c r="B401" s="88" t="s">
        <v>26</v>
      </c>
      <c r="C401" s="411"/>
      <c r="D401" s="89">
        <v>18</v>
      </c>
      <c r="E401" s="89">
        <v>350</v>
      </c>
      <c r="F401" s="89" t="s">
        <v>23</v>
      </c>
      <c r="G401" s="89">
        <v>148162</v>
      </c>
      <c r="H401" s="89">
        <v>4080</v>
      </c>
      <c r="I401" s="89">
        <v>11</v>
      </c>
      <c r="J401" s="89">
        <v>19</v>
      </c>
      <c r="K401" s="89">
        <v>15</v>
      </c>
      <c r="L401" s="89">
        <v>12</v>
      </c>
      <c r="M401" s="89">
        <v>3</v>
      </c>
      <c r="N401" s="89">
        <v>7</v>
      </c>
      <c r="O401" s="96">
        <v>19</v>
      </c>
      <c r="P401" s="93">
        <v>8</v>
      </c>
      <c r="Q401" s="93">
        <v>0</v>
      </c>
    </row>
    <row r="402" spans="2:17" x14ac:dyDescent="0.25">
      <c r="B402" s="88" t="s">
        <v>85</v>
      </c>
      <c r="C402" s="412"/>
      <c r="D402" s="89">
        <v>130.71</v>
      </c>
      <c r="E402" s="89">
        <v>304</v>
      </c>
      <c r="F402" s="89" t="s">
        <v>23</v>
      </c>
      <c r="G402" s="89" t="s">
        <v>23</v>
      </c>
      <c r="H402" s="89">
        <v>239182</v>
      </c>
      <c r="I402" s="89" t="s">
        <v>23</v>
      </c>
      <c r="J402" s="89">
        <v>100</v>
      </c>
      <c r="K402" s="89">
        <v>36</v>
      </c>
      <c r="L402" s="89">
        <v>36</v>
      </c>
      <c r="M402" s="89" t="s">
        <v>23</v>
      </c>
      <c r="N402" s="89" t="s">
        <v>23</v>
      </c>
      <c r="O402" s="96">
        <v>36</v>
      </c>
      <c r="P402" s="93">
        <v>111</v>
      </c>
      <c r="Q402" s="93" t="s">
        <v>23</v>
      </c>
    </row>
    <row r="403" spans="2:17" x14ac:dyDescent="0.25">
      <c r="B403" s="402" t="s">
        <v>11</v>
      </c>
      <c r="C403" s="403"/>
      <c r="D403" s="94">
        <v>350.77</v>
      </c>
      <c r="E403" s="94">
        <v>3506</v>
      </c>
      <c r="F403" s="94">
        <v>15</v>
      </c>
      <c r="G403" s="94">
        <v>3552426</v>
      </c>
      <c r="H403" s="94">
        <v>531016</v>
      </c>
      <c r="I403" s="94">
        <v>95</v>
      </c>
      <c r="J403" s="94">
        <v>309</v>
      </c>
      <c r="K403" s="94">
        <v>129</v>
      </c>
      <c r="L403" s="94">
        <v>126</v>
      </c>
      <c r="M403" s="94">
        <v>91</v>
      </c>
      <c r="N403" s="94">
        <v>94</v>
      </c>
      <c r="O403" s="94">
        <v>220</v>
      </c>
      <c r="P403" s="94">
        <v>232</v>
      </c>
      <c r="Q403" s="94">
        <v>18</v>
      </c>
    </row>
    <row r="404" spans="2:17" x14ac:dyDescent="0.25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</row>
    <row r="405" spans="2:17" x14ac:dyDescent="0.25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</row>
    <row r="406" spans="2:17" x14ac:dyDescent="0.25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</row>
    <row r="407" spans="2:17" x14ac:dyDescent="0.25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</row>
    <row r="408" spans="2:17" ht="18.75" x14ac:dyDescent="0.3">
      <c r="B408" s="405" t="s">
        <v>107</v>
      </c>
      <c r="C408" s="405"/>
      <c r="D408" s="405"/>
      <c r="E408" s="405"/>
      <c r="F408" s="405"/>
      <c r="G408" s="405"/>
      <c r="H408" s="405"/>
      <c r="I408" s="405"/>
      <c r="J408" s="405"/>
      <c r="K408" s="405"/>
      <c r="L408" s="405"/>
      <c r="M408" s="405"/>
      <c r="N408" s="405"/>
      <c r="O408" s="85"/>
      <c r="P408" s="85"/>
      <c r="Q408" s="85"/>
    </row>
    <row r="409" spans="2:17" x14ac:dyDescent="0.25"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</row>
    <row r="410" spans="2:17" x14ac:dyDescent="0.25">
      <c r="B410" s="406" t="s">
        <v>5</v>
      </c>
      <c r="C410" s="406" t="s">
        <v>12</v>
      </c>
      <c r="D410" s="406" t="s">
        <v>6</v>
      </c>
      <c r="E410" s="406" t="s">
        <v>17</v>
      </c>
      <c r="F410" s="406" t="s">
        <v>15</v>
      </c>
      <c r="G410" s="406" t="s">
        <v>100</v>
      </c>
      <c r="H410" s="406" t="s">
        <v>14</v>
      </c>
      <c r="I410" s="406" t="s">
        <v>13</v>
      </c>
      <c r="J410" s="406" t="s">
        <v>8</v>
      </c>
      <c r="K410" s="398" t="s">
        <v>9</v>
      </c>
      <c r="L410" s="409"/>
      <c r="M410" s="409"/>
      <c r="N410" s="409"/>
      <c r="O410" s="399"/>
      <c r="P410" s="413" t="s">
        <v>16</v>
      </c>
      <c r="Q410" s="413"/>
    </row>
    <row r="411" spans="2:17" ht="30" x14ac:dyDescent="0.25">
      <c r="B411" s="407"/>
      <c r="C411" s="407"/>
      <c r="D411" s="407"/>
      <c r="E411" s="407"/>
      <c r="F411" s="407"/>
      <c r="G411" s="407"/>
      <c r="H411" s="407"/>
      <c r="I411" s="407"/>
      <c r="J411" s="407"/>
      <c r="K411" s="398" t="s">
        <v>1</v>
      </c>
      <c r="L411" s="399"/>
      <c r="M411" s="398" t="s">
        <v>2</v>
      </c>
      <c r="N411" s="399"/>
      <c r="O411" s="86" t="s">
        <v>10</v>
      </c>
      <c r="P411" s="413"/>
      <c r="Q411" s="413"/>
    </row>
    <row r="412" spans="2:17" x14ac:dyDescent="0.25">
      <c r="B412" s="408"/>
      <c r="C412" s="408"/>
      <c r="D412" s="408"/>
      <c r="E412" s="408"/>
      <c r="F412" s="408"/>
      <c r="G412" s="408"/>
      <c r="H412" s="408"/>
      <c r="I412" s="408"/>
      <c r="J412" s="408"/>
      <c r="K412" s="86" t="s">
        <v>4</v>
      </c>
      <c r="L412" s="86" t="s">
        <v>3</v>
      </c>
      <c r="M412" s="86" t="s">
        <v>4</v>
      </c>
      <c r="N412" s="86" t="s">
        <v>3</v>
      </c>
      <c r="O412" s="86" t="s">
        <v>3</v>
      </c>
      <c r="P412" s="87" t="s">
        <v>1</v>
      </c>
      <c r="Q412" s="87" t="s">
        <v>2</v>
      </c>
    </row>
    <row r="413" spans="2:17" x14ac:dyDescent="0.25">
      <c r="B413" s="88" t="s">
        <v>0</v>
      </c>
      <c r="C413" s="410">
        <v>42700</v>
      </c>
      <c r="D413" s="96">
        <v>187</v>
      </c>
      <c r="E413" s="96">
        <v>1732</v>
      </c>
      <c r="F413" s="96">
        <v>19</v>
      </c>
      <c r="G413" s="89">
        <v>1446500</v>
      </c>
      <c r="H413" s="91">
        <v>100000</v>
      </c>
      <c r="I413" s="96">
        <v>97</v>
      </c>
      <c r="J413" s="96">
        <v>30</v>
      </c>
      <c r="K413" s="96">
        <v>37</v>
      </c>
      <c r="L413" s="96">
        <v>45</v>
      </c>
      <c r="M413" s="96">
        <v>65</v>
      </c>
      <c r="N413" s="96">
        <v>63</v>
      </c>
      <c r="O413" s="96">
        <v>108</v>
      </c>
      <c r="P413" s="90">
        <v>47</v>
      </c>
      <c r="Q413" s="90">
        <v>8</v>
      </c>
    </row>
    <row r="414" spans="2:17" ht="30" x14ac:dyDescent="0.25">
      <c r="B414" s="88" t="s">
        <v>24</v>
      </c>
      <c r="C414" s="411"/>
      <c r="D414" s="97">
        <v>26.8</v>
      </c>
      <c r="E414" s="97">
        <v>2226</v>
      </c>
      <c r="F414" s="97">
        <v>3</v>
      </c>
      <c r="G414" s="97">
        <v>768688</v>
      </c>
      <c r="H414" s="97">
        <v>132830</v>
      </c>
      <c r="I414" s="97">
        <v>3</v>
      </c>
      <c r="J414" s="97">
        <v>63</v>
      </c>
      <c r="K414" s="97">
        <v>8</v>
      </c>
      <c r="L414" s="97">
        <v>28</v>
      </c>
      <c r="M414" s="97">
        <v>0</v>
      </c>
      <c r="N414" s="97">
        <v>7</v>
      </c>
      <c r="O414" s="99">
        <v>35</v>
      </c>
      <c r="P414" s="97">
        <v>17</v>
      </c>
      <c r="Q414" s="97">
        <v>2</v>
      </c>
    </row>
    <row r="415" spans="2:17" ht="30" x14ac:dyDescent="0.25">
      <c r="B415" s="88" t="s">
        <v>25</v>
      </c>
      <c r="C415" s="411"/>
      <c r="D415" s="98">
        <v>24</v>
      </c>
      <c r="E415" s="98">
        <v>600</v>
      </c>
      <c r="F415" s="89" t="s">
        <v>23</v>
      </c>
      <c r="G415" s="98">
        <v>31200</v>
      </c>
      <c r="H415" s="98">
        <v>1200</v>
      </c>
      <c r="I415" s="98">
        <v>10</v>
      </c>
      <c r="J415" s="98">
        <v>28</v>
      </c>
      <c r="K415" s="98">
        <v>13</v>
      </c>
      <c r="L415" s="98">
        <v>13</v>
      </c>
      <c r="M415" s="98">
        <v>3</v>
      </c>
      <c r="N415" s="98">
        <v>3</v>
      </c>
      <c r="O415" s="96">
        <v>16</v>
      </c>
      <c r="P415" s="92">
        <v>5</v>
      </c>
      <c r="Q415" s="90">
        <v>0</v>
      </c>
    </row>
    <row r="416" spans="2:17" ht="30" x14ac:dyDescent="0.25">
      <c r="B416" s="88" t="s">
        <v>26</v>
      </c>
      <c r="C416" s="411"/>
      <c r="D416" s="89">
        <v>18</v>
      </c>
      <c r="E416" s="89">
        <v>280</v>
      </c>
      <c r="F416" s="89" t="s">
        <v>23</v>
      </c>
      <c r="G416" s="89">
        <v>103580</v>
      </c>
      <c r="H416" s="89">
        <v>3800</v>
      </c>
      <c r="I416" s="89">
        <v>9</v>
      </c>
      <c r="J416" s="89">
        <v>11</v>
      </c>
      <c r="K416" s="89">
        <v>5</v>
      </c>
      <c r="L416" s="89">
        <v>5</v>
      </c>
      <c r="M416" s="89">
        <v>7</v>
      </c>
      <c r="N416" s="89">
        <v>8</v>
      </c>
      <c r="O416" s="96">
        <v>13</v>
      </c>
      <c r="P416" s="93">
        <v>3</v>
      </c>
      <c r="Q416" s="93">
        <v>2</v>
      </c>
    </row>
    <row r="417" spans="2:17" x14ac:dyDescent="0.25">
      <c r="B417" s="88" t="s">
        <v>85</v>
      </c>
      <c r="C417" s="412"/>
      <c r="D417" s="89">
        <v>130.71</v>
      </c>
      <c r="E417" s="89">
        <v>304</v>
      </c>
      <c r="F417" s="89" t="s">
        <v>23</v>
      </c>
      <c r="G417" s="89" t="s">
        <v>23</v>
      </c>
      <c r="H417" s="89">
        <v>239182</v>
      </c>
      <c r="I417" s="89" t="s">
        <v>23</v>
      </c>
      <c r="J417" s="89">
        <v>100</v>
      </c>
      <c r="K417" s="89">
        <v>36</v>
      </c>
      <c r="L417" s="89">
        <v>36</v>
      </c>
      <c r="M417" s="89" t="s">
        <v>23</v>
      </c>
      <c r="N417" s="89" t="s">
        <v>23</v>
      </c>
      <c r="O417" s="96">
        <v>36</v>
      </c>
      <c r="P417" s="93">
        <v>111</v>
      </c>
      <c r="Q417" s="93" t="s">
        <v>23</v>
      </c>
    </row>
    <row r="418" spans="2:17" x14ac:dyDescent="0.25">
      <c r="B418" s="402" t="s">
        <v>11</v>
      </c>
      <c r="C418" s="403"/>
      <c r="D418" s="94">
        <f>D413+D414+D415+D416+D417</f>
        <v>386.51</v>
      </c>
      <c r="E418" s="94">
        <f t="shared" ref="E418:P418" si="41">E413+E414+E415+E416+E417</f>
        <v>5142</v>
      </c>
      <c r="F418" s="94">
        <f>F413+F414</f>
        <v>22</v>
      </c>
      <c r="G418" s="94">
        <f>G413+G414+G415+G416</f>
        <v>2349968</v>
      </c>
      <c r="H418" s="94">
        <f t="shared" si="41"/>
        <v>477012</v>
      </c>
      <c r="I418" s="94">
        <f>I413+I414+I415+I416</f>
        <v>119</v>
      </c>
      <c r="J418" s="94">
        <f t="shared" si="41"/>
        <v>232</v>
      </c>
      <c r="K418" s="94">
        <f t="shared" si="41"/>
        <v>99</v>
      </c>
      <c r="L418" s="94">
        <f t="shared" si="41"/>
        <v>127</v>
      </c>
      <c r="M418" s="94">
        <f>M413+M414+M415+M416</f>
        <v>75</v>
      </c>
      <c r="N418" s="94">
        <f>N413+N414+N415+N416</f>
        <v>81</v>
      </c>
      <c r="O418" s="94">
        <f t="shared" si="41"/>
        <v>208</v>
      </c>
      <c r="P418" s="94">
        <f t="shared" si="41"/>
        <v>183</v>
      </c>
      <c r="Q418" s="94">
        <f>Q413+Q414+Q415+Q416</f>
        <v>12</v>
      </c>
    </row>
    <row r="423" spans="2:17" ht="18.75" x14ac:dyDescent="0.3">
      <c r="B423" s="405" t="s">
        <v>109</v>
      </c>
      <c r="C423" s="405"/>
      <c r="D423" s="405"/>
      <c r="E423" s="405"/>
      <c r="F423" s="405"/>
      <c r="G423" s="405"/>
      <c r="H423" s="405"/>
      <c r="I423" s="405"/>
      <c r="J423" s="405"/>
      <c r="K423" s="405"/>
      <c r="L423" s="405"/>
      <c r="M423" s="405"/>
      <c r="N423" s="405"/>
      <c r="O423" s="85"/>
      <c r="P423" s="85"/>
      <c r="Q423" s="85"/>
    </row>
    <row r="424" spans="2:17" x14ac:dyDescent="0.25"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</row>
    <row r="425" spans="2:17" x14ac:dyDescent="0.25">
      <c r="B425" s="406" t="s">
        <v>5</v>
      </c>
      <c r="C425" s="406" t="s">
        <v>12</v>
      </c>
      <c r="D425" s="406" t="s">
        <v>6</v>
      </c>
      <c r="E425" s="406" t="s">
        <v>17</v>
      </c>
      <c r="F425" s="406" t="s">
        <v>15</v>
      </c>
      <c r="G425" s="406" t="s">
        <v>100</v>
      </c>
      <c r="H425" s="406" t="s">
        <v>14</v>
      </c>
      <c r="I425" s="406" t="s">
        <v>13</v>
      </c>
      <c r="J425" s="406" t="s">
        <v>8</v>
      </c>
      <c r="K425" s="398" t="s">
        <v>9</v>
      </c>
      <c r="L425" s="409"/>
      <c r="M425" s="409"/>
      <c r="N425" s="409"/>
      <c r="O425" s="399"/>
      <c r="P425" s="413" t="s">
        <v>16</v>
      </c>
      <c r="Q425" s="413"/>
    </row>
    <row r="426" spans="2:17" ht="30" x14ac:dyDescent="0.25">
      <c r="B426" s="407"/>
      <c r="C426" s="407"/>
      <c r="D426" s="407"/>
      <c r="E426" s="407"/>
      <c r="F426" s="407"/>
      <c r="G426" s="407"/>
      <c r="H426" s="407"/>
      <c r="I426" s="407"/>
      <c r="J426" s="407"/>
      <c r="K426" s="398" t="s">
        <v>1</v>
      </c>
      <c r="L426" s="399"/>
      <c r="M426" s="398" t="s">
        <v>2</v>
      </c>
      <c r="N426" s="399"/>
      <c r="O426" s="86" t="s">
        <v>10</v>
      </c>
      <c r="P426" s="413"/>
      <c r="Q426" s="413"/>
    </row>
    <row r="427" spans="2:17" x14ac:dyDescent="0.25">
      <c r="B427" s="408"/>
      <c r="C427" s="408"/>
      <c r="D427" s="408"/>
      <c r="E427" s="408"/>
      <c r="F427" s="408"/>
      <c r="G427" s="408"/>
      <c r="H427" s="408"/>
      <c r="I427" s="408"/>
      <c r="J427" s="408"/>
      <c r="K427" s="86" t="s">
        <v>4</v>
      </c>
      <c r="L427" s="86" t="s">
        <v>3</v>
      </c>
      <c r="M427" s="86" t="s">
        <v>4</v>
      </c>
      <c r="N427" s="86" t="s">
        <v>3</v>
      </c>
      <c r="O427" s="86" t="s">
        <v>3</v>
      </c>
      <c r="P427" s="87" t="s">
        <v>1</v>
      </c>
      <c r="Q427" s="87" t="s">
        <v>2</v>
      </c>
    </row>
    <row r="428" spans="2:17" s="95" customFormat="1" x14ac:dyDescent="0.25">
      <c r="B428" s="100" t="s">
        <v>0</v>
      </c>
      <c r="C428" s="410">
        <v>42701</v>
      </c>
      <c r="D428" s="96">
        <v>132</v>
      </c>
      <c r="E428" s="96">
        <v>1999</v>
      </c>
      <c r="F428" s="96">
        <v>21</v>
      </c>
      <c r="G428" s="89">
        <v>2080340</v>
      </c>
      <c r="H428" s="101">
        <v>140000</v>
      </c>
      <c r="I428" s="96">
        <v>73</v>
      </c>
      <c r="J428" s="96">
        <v>69</v>
      </c>
      <c r="K428" s="96">
        <v>31</v>
      </c>
      <c r="L428" s="96">
        <v>38</v>
      </c>
      <c r="M428" s="96">
        <v>76</v>
      </c>
      <c r="N428" s="96">
        <v>74</v>
      </c>
      <c r="O428" s="96">
        <f>L428+N428</f>
        <v>112</v>
      </c>
      <c r="P428" s="90">
        <v>31</v>
      </c>
      <c r="Q428" s="90">
        <v>11</v>
      </c>
    </row>
    <row r="429" spans="2:17" s="95" customFormat="1" ht="30" x14ac:dyDescent="0.25">
      <c r="B429" s="100" t="s">
        <v>24</v>
      </c>
      <c r="C429" s="411"/>
      <c r="D429" s="97"/>
      <c r="E429" s="97"/>
      <c r="F429" s="97"/>
      <c r="G429" s="97"/>
      <c r="H429" s="97"/>
      <c r="I429" s="97"/>
      <c r="J429" s="97"/>
      <c r="K429" s="97">
        <v>28</v>
      </c>
      <c r="L429" s="97"/>
      <c r="M429" s="97"/>
      <c r="N429" s="97"/>
      <c r="O429" s="96">
        <f t="shared" ref="O429:O432" si="42">L429+N429</f>
        <v>0</v>
      </c>
      <c r="P429" s="97"/>
      <c r="Q429" s="97"/>
    </row>
    <row r="430" spans="2:17" s="95" customFormat="1" ht="30" x14ac:dyDescent="0.25">
      <c r="B430" s="100" t="s">
        <v>25</v>
      </c>
      <c r="C430" s="411"/>
      <c r="D430" s="98">
        <v>40</v>
      </c>
      <c r="E430" s="98">
        <v>430</v>
      </c>
      <c r="F430" s="89"/>
      <c r="G430" s="98">
        <v>37800</v>
      </c>
      <c r="H430" s="98">
        <v>0</v>
      </c>
      <c r="I430" s="98">
        <v>0</v>
      </c>
      <c r="J430" s="98">
        <v>3</v>
      </c>
      <c r="K430" s="98">
        <v>2</v>
      </c>
      <c r="L430" s="98">
        <v>2</v>
      </c>
      <c r="M430" s="98">
        <v>10</v>
      </c>
      <c r="N430" s="98">
        <v>10</v>
      </c>
      <c r="O430" s="96">
        <f t="shared" si="42"/>
        <v>12</v>
      </c>
      <c r="P430" s="92">
        <v>0</v>
      </c>
      <c r="Q430" s="90">
        <v>0</v>
      </c>
    </row>
    <row r="431" spans="2:17" s="95" customFormat="1" ht="30" x14ac:dyDescent="0.25">
      <c r="B431" s="100" t="s">
        <v>26</v>
      </c>
      <c r="C431" s="411"/>
      <c r="D431" s="89">
        <v>12</v>
      </c>
      <c r="E431" s="89">
        <v>50</v>
      </c>
      <c r="F431" s="89"/>
      <c r="G431" s="89">
        <v>63940</v>
      </c>
      <c r="H431" s="89">
        <v>4780</v>
      </c>
      <c r="I431" s="89">
        <v>23</v>
      </c>
      <c r="J431" s="89">
        <v>12</v>
      </c>
      <c r="K431" s="89">
        <v>5</v>
      </c>
      <c r="L431" s="89">
        <v>4</v>
      </c>
      <c r="M431" s="89">
        <v>2</v>
      </c>
      <c r="N431" s="89">
        <v>4</v>
      </c>
      <c r="O431" s="96">
        <f t="shared" si="42"/>
        <v>8</v>
      </c>
      <c r="P431" s="93">
        <v>0</v>
      </c>
      <c r="Q431" s="93">
        <v>0</v>
      </c>
    </row>
    <row r="432" spans="2:17" x14ac:dyDescent="0.25">
      <c r="B432" s="88" t="s">
        <v>85</v>
      </c>
      <c r="C432" s="412"/>
      <c r="D432" s="89">
        <v>0</v>
      </c>
      <c r="E432" s="89">
        <v>0</v>
      </c>
      <c r="F432" s="89">
        <v>0</v>
      </c>
      <c r="G432" s="89">
        <v>0</v>
      </c>
      <c r="H432" s="89">
        <v>0</v>
      </c>
      <c r="I432" s="89">
        <v>0</v>
      </c>
      <c r="J432" s="89">
        <v>0</v>
      </c>
      <c r="K432" s="89">
        <v>0</v>
      </c>
      <c r="L432" s="89">
        <v>0</v>
      </c>
      <c r="M432" s="89">
        <v>0</v>
      </c>
      <c r="N432" s="89">
        <v>0</v>
      </c>
      <c r="O432" s="96">
        <f t="shared" si="42"/>
        <v>0</v>
      </c>
      <c r="P432" s="93">
        <v>0</v>
      </c>
      <c r="Q432" s="93">
        <v>0</v>
      </c>
    </row>
    <row r="433" spans="2:17" x14ac:dyDescent="0.25">
      <c r="B433" s="402" t="s">
        <v>11</v>
      </c>
      <c r="C433" s="403"/>
      <c r="D433" s="94">
        <f>D428+D429+D430+D431+D432</f>
        <v>184</v>
      </c>
      <c r="E433" s="94">
        <f t="shared" ref="E433:Q433" si="43">E428+E429+E430+E431+E432</f>
        <v>2479</v>
      </c>
      <c r="F433" s="94">
        <f t="shared" si="43"/>
        <v>21</v>
      </c>
      <c r="G433" s="94">
        <f t="shared" si="43"/>
        <v>2182080</v>
      </c>
      <c r="H433" s="94">
        <f t="shared" si="43"/>
        <v>144780</v>
      </c>
      <c r="I433" s="94">
        <f t="shared" si="43"/>
        <v>96</v>
      </c>
      <c r="J433" s="94">
        <f t="shared" si="43"/>
        <v>84</v>
      </c>
      <c r="K433" s="94">
        <f t="shared" si="43"/>
        <v>66</v>
      </c>
      <c r="L433" s="94">
        <f t="shared" si="43"/>
        <v>44</v>
      </c>
      <c r="M433" s="94">
        <f t="shared" si="43"/>
        <v>88</v>
      </c>
      <c r="N433" s="94">
        <f t="shared" si="43"/>
        <v>88</v>
      </c>
      <c r="O433" s="94">
        <f t="shared" si="43"/>
        <v>132</v>
      </c>
      <c r="P433" s="94">
        <f t="shared" si="43"/>
        <v>31</v>
      </c>
      <c r="Q433" s="94">
        <f t="shared" si="43"/>
        <v>11</v>
      </c>
    </row>
    <row r="438" spans="2:17" ht="18.75" x14ac:dyDescent="0.3">
      <c r="B438" s="405" t="s">
        <v>110</v>
      </c>
      <c r="C438" s="405"/>
      <c r="D438" s="405"/>
      <c r="E438" s="405"/>
      <c r="F438" s="405"/>
      <c r="G438" s="405"/>
      <c r="H438" s="405"/>
      <c r="I438" s="405"/>
      <c r="J438" s="405"/>
      <c r="K438" s="405"/>
      <c r="L438" s="405"/>
      <c r="M438" s="405"/>
      <c r="N438" s="405"/>
      <c r="O438" s="85"/>
      <c r="P438" s="85"/>
      <c r="Q438" s="85"/>
    </row>
    <row r="439" spans="2:17" x14ac:dyDescent="0.25"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</row>
    <row r="440" spans="2:17" x14ac:dyDescent="0.25">
      <c r="B440" s="406" t="s">
        <v>5</v>
      </c>
      <c r="C440" s="406" t="s">
        <v>12</v>
      </c>
      <c r="D440" s="406" t="s">
        <v>6</v>
      </c>
      <c r="E440" s="406" t="s">
        <v>17</v>
      </c>
      <c r="F440" s="406" t="s">
        <v>15</v>
      </c>
      <c r="G440" s="406" t="s">
        <v>100</v>
      </c>
      <c r="H440" s="406" t="s">
        <v>14</v>
      </c>
      <c r="I440" s="406" t="s">
        <v>13</v>
      </c>
      <c r="J440" s="406" t="s">
        <v>8</v>
      </c>
      <c r="K440" s="398" t="s">
        <v>9</v>
      </c>
      <c r="L440" s="409"/>
      <c r="M440" s="409"/>
      <c r="N440" s="409"/>
      <c r="O440" s="399"/>
      <c r="P440" s="413" t="s">
        <v>16</v>
      </c>
      <c r="Q440" s="413"/>
    </row>
    <row r="441" spans="2:17" ht="30" x14ac:dyDescent="0.25">
      <c r="B441" s="407"/>
      <c r="C441" s="407"/>
      <c r="D441" s="407"/>
      <c r="E441" s="407"/>
      <c r="F441" s="407"/>
      <c r="G441" s="407"/>
      <c r="H441" s="407"/>
      <c r="I441" s="407"/>
      <c r="J441" s="407"/>
      <c r="K441" s="398" t="s">
        <v>1</v>
      </c>
      <c r="L441" s="399"/>
      <c r="M441" s="398" t="s">
        <v>2</v>
      </c>
      <c r="N441" s="399"/>
      <c r="O441" s="86" t="s">
        <v>10</v>
      </c>
      <c r="P441" s="413"/>
      <c r="Q441" s="413"/>
    </row>
    <row r="442" spans="2:17" x14ac:dyDescent="0.25">
      <c r="B442" s="408"/>
      <c r="C442" s="408"/>
      <c r="D442" s="408"/>
      <c r="E442" s="408"/>
      <c r="F442" s="408"/>
      <c r="G442" s="408"/>
      <c r="H442" s="408"/>
      <c r="I442" s="408"/>
      <c r="J442" s="408"/>
      <c r="K442" s="86" t="s">
        <v>4</v>
      </c>
      <c r="L442" s="86" t="s">
        <v>3</v>
      </c>
      <c r="M442" s="86" t="s">
        <v>4</v>
      </c>
      <c r="N442" s="86" t="s">
        <v>3</v>
      </c>
      <c r="O442" s="86" t="s">
        <v>3</v>
      </c>
      <c r="P442" s="87" t="s">
        <v>1</v>
      </c>
      <c r="Q442" s="87" t="s">
        <v>2</v>
      </c>
    </row>
    <row r="443" spans="2:17" s="95" customFormat="1" x14ac:dyDescent="0.25">
      <c r="B443" s="100" t="s">
        <v>0</v>
      </c>
      <c r="C443" s="410">
        <v>42702</v>
      </c>
      <c r="D443" s="103">
        <v>175</v>
      </c>
      <c r="E443" s="103">
        <v>3256</v>
      </c>
      <c r="F443" s="103">
        <v>27</v>
      </c>
      <c r="G443" s="89">
        <v>1741000</v>
      </c>
      <c r="H443" s="101">
        <v>211900</v>
      </c>
      <c r="I443" s="103">
        <v>86</v>
      </c>
      <c r="J443" s="103">
        <v>82</v>
      </c>
      <c r="K443" s="103">
        <v>52</v>
      </c>
      <c r="L443" s="103">
        <v>52</v>
      </c>
      <c r="M443" s="103">
        <v>85</v>
      </c>
      <c r="N443" s="103">
        <v>82</v>
      </c>
      <c r="O443" s="103">
        <f>L443+N443</f>
        <v>134</v>
      </c>
      <c r="P443" s="90">
        <v>134</v>
      </c>
      <c r="Q443" s="90">
        <v>13</v>
      </c>
    </row>
    <row r="444" spans="2:17" s="95" customFormat="1" ht="30" x14ac:dyDescent="0.25">
      <c r="B444" s="100" t="s">
        <v>24</v>
      </c>
      <c r="C444" s="411"/>
      <c r="D444" s="98">
        <v>24.8</v>
      </c>
      <c r="E444" s="98">
        <v>3585</v>
      </c>
      <c r="F444" s="98">
        <v>4</v>
      </c>
      <c r="G444" s="98">
        <v>1090259</v>
      </c>
      <c r="H444" s="98">
        <v>102190</v>
      </c>
      <c r="I444" s="98">
        <v>0</v>
      </c>
      <c r="J444" s="98">
        <v>70</v>
      </c>
      <c r="K444" s="98">
        <v>32</v>
      </c>
      <c r="L444" s="98">
        <v>29</v>
      </c>
      <c r="M444" s="98">
        <v>7</v>
      </c>
      <c r="N444" s="98">
        <v>7</v>
      </c>
      <c r="O444" s="103">
        <f t="shared" ref="O444:O447" si="44">L444+N444</f>
        <v>36</v>
      </c>
      <c r="P444" s="98">
        <v>15</v>
      </c>
      <c r="Q444" s="98">
        <v>4</v>
      </c>
    </row>
    <row r="445" spans="2:17" s="95" customFormat="1" ht="30" x14ac:dyDescent="0.25">
      <c r="B445" s="100" t="s">
        <v>25</v>
      </c>
      <c r="C445" s="411"/>
      <c r="D445" s="98">
        <v>26</v>
      </c>
      <c r="E445" s="98">
        <v>680</v>
      </c>
      <c r="F445" s="89">
        <v>0</v>
      </c>
      <c r="G445" s="98">
        <v>113030</v>
      </c>
      <c r="H445" s="98">
        <v>1770</v>
      </c>
      <c r="I445" s="98">
        <v>12</v>
      </c>
      <c r="J445" s="98">
        <v>9</v>
      </c>
      <c r="K445" s="98">
        <v>14</v>
      </c>
      <c r="L445" s="98">
        <v>14</v>
      </c>
      <c r="M445" s="98">
        <v>10</v>
      </c>
      <c r="N445" s="98">
        <v>10</v>
      </c>
      <c r="O445" s="103">
        <f t="shared" si="44"/>
        <v>24</v>
      </c>
      <c r="P445" s="92">
        <v>6</v>
      </c>
      <c r="Q445" s="90">
        <v>1</v>
      </c>
    </row>
    <row r="446" spans="2:17" s="95" customFormat="1" ht="30" x14ac:dyDescent="0.25">
      <c r="B446" s="100" t="s">
        <v>26</v>
      </c>
      <c r="C446" s="411"/>
      <c r="D446" s="89">
        <v>12</v>
      </c>
      <c r="E446" s="89">
        <v>50</v>
      </c>
      <c r="F446" s="89">
        <v>0</v>
      </c>
      <c r="G446" s="89">
        <v>61540</v>
      </c>
      <c r="H446" s="89">
        <v>4780</v>
      </c>
      <c r="I446" s="89">
        <v>12</v>
      </c>
      <c r="J446" s="89">
        <v>10</v>
      </c>
      <c r="K446" s="89">
        <v>8</v>
      </c>
      <c r="L446" s="89">
        <v>8</v>
      </c>
      <c r="M446" s="89">
        <v>2</v>
      </c>
      <c r="N446" s="89">
        <v>2</v>
      </c>
      <c r="O446" s="103">
        <f t="shared" si="44"/>
        <v>10</v>
      </c>
      <c r="P446" s="93">
        <v>6</v>
      </c>
      <c r="Q446" s="93">
        <v>0</v>
      </c>
    </row>
    <row r="447" spans="2:17" s="95" customFormat="1" x14ac:dyDescent="0.25">
      <c r="B447" s="100" t="s">
        <v>85</v>
      </c>
      <c r="C447" s="412"/>
      <c r="D447" s="89">
        <v>98.18</v>
      </c>
      <c r="E447" s="89">
        <v>90</v>
      </c>
      <c r="F447" s="89">
        <v>0</v>
      </c>
      <c r="G447" s="89">
        <v>0</v>
      </c>
      <c r="H447" s="89">
        <v>251279</v>
      </c>
      <c r="I447" s="89">
        <v>0</v>
      </c>
      <c r="J447" s="89">
        <v>86</v>
      </c>
      <c r="K447" s="89">
        <v>33</v>
      </c>
      <c r="L447" s="89">
        <v>33</v>
      </c>
      <c r="M447" s="89">
        <v>0</v>
      </c>
      <c r="N447" s="89">
        <v>0</v>
      </c>
      <c r="O447" s="103">
        <f t="shared" si="44"/>
        <v>33</v>
      </c>
      <c r="P447" s="93">
        <v>0</v>
      </c>
      <c r="Q447" s="93">
        <v>0</v>
      </c>
    </row>
    <row r="448" spans="2:17" x14ac:dyDescent="0.25">
      <c r="B448" s="402" t="s">
        <v>11</v>
      </c>
      <c r="C448" s="403"/>
      <c r="D448" s="94">
        <f>D443+D444+D445+D446+D447</f>
        <v>335.98</v>
      </c>
      <c r="E448" s="94">
        <f t="shared" ref="E448:Q448" si="45">E443+E444+E445+E446+E447</f>
        <v>7661</v>
      </c>
      <c r="F448" s="94">
        <f t="shared" si="45"/>
        <v>31</v>
      </c>
      <c r="G448" s="94">
        <f t="shared" si="45"/>
        <v>3005829</v>
      </c>
      <c r="H448" s="94">
        <f t="shared" si="45"/>
        <v>571919</v>
      </c>
      <c r="I448" s="94">
        <f t="shared" si="45"/>
        <v>110</v>
      </c>
      <c r="J448" s="94">
        <f t="shared" si="45"/>
        <v>257</v>
      </c>
      <c r="K448" s="94">
        <f t="shared" si="45"/>
        <v>139</v>
      </c>
      <c r="L448" s="94">
        <f t="shared" si="45"/>
        <v>136</v>
      </c>
      <c r="M448" s="94">
        <f t="shared" si="45"/>
        <v>104</v>
      </c>
      <c r="N448" s="94">
        <f t="shared" si="45"/>
        <v>101</v>
      </c>
      <c r="O448" s="94">
        <f t="shared" si="45"/>
        <v>237</v>
      </c>
      <c r="P448" s="94">
        <f t="shared" si="45"/>
        <v>161</v>
      </c>
      <c r="Q448" s="94">
        <f t="shared" si="45"/>
        <v>18</v>
      </c>
    </row>
    <row r="449" spans="2:17" x14ac:dyDescent="0.25">
      <c r="D449" s="102"/>
    </row>
    <row r="453" spans="2:17" ht="18.75" x14ac:dyDescent="0.3">
      <c r="B453" s="405" t="s">
        <v>111</v>
      </c>
      <c r="C453" s="405"/>
      <c r="D453" s="405"/>
      <c r="E453" s="405"/>
      <c r="F453" s="405"/>
      <c r="G453" s="405"/>
      <c r="H453" s="405"/>
      <c r="I453" s="405"/>
      <c r="J453" s="405"/>
      <c r="K453" s="405"/>
      <c r="L453" s="405"/>
      <c r="M453" s="405"/>
      <c r="N453" s="405"/>
      <c r="O453" s="85"/>
      <c r="P453" s="85"/>
      <c r="Q453" s="85"/>
    </row>
    <row r="454" spans="2:17" x14ac:dyDescent="0.25"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</row>
    <row r="455" spans="2:17" x14ac:dyDescent="0.25">
      <c r="B455" s="406" t="s">
        <v>5</v>
      </c>
      <c r="C455" s="406" t="s">
        <v>12</v>
      </c>
      <c r="D455" s="406" t="s">
        <v>6</v>
      </c>
      <c r="E455" s="406" t="s">
        <v>17</v>
      </c>
      <c r="F455" s="406" t="s">
        <v>15</v>
      </c>
      <c r="G455" s="406" t="s">
        <v>100</v>
      </c>
      <c r="H455" s="406" t="s">
        <v>14</v>
      </c>
      <c r="I455" s="406" t="s">
        <v>13</v>
      </c>
      <c r="J455" s="406" t="s">
        <v>8</v>
      </c>
      <c r="K455" s="398" t="s">
        <v>9</v>
      </c>
      <c r="L455" s="409"/>
      <c r="M455" s="409"/>
      <c r="N455" s="409"/>
      <c r="O455" s="399"/>
      <c r="P455" s="413" t="s">
        <v>16</v>
      </c>
      <c r="Q455" s="413"/>
    </row>
    <row r="456" spans="2:17" ht="30" x14ac:dyDescent="0.25">
      <c r="B456" s="407"/>
      <c r="C456" s="407"/>
      <c r="D456" s="407"/>
      <c r="E456" s="407"/>
      <c r="F456" s="407"/>
      <c r="G456" s="407"/>
      <c r="H456" s="407"/>
      <c r="I456" s="407"/>
      <c r="J456" s="407"/>
      <c r="K456" s="398" t="s">
        <v>1</v>
      </c>
      <c r="L456" s="399"/>
      <c r="M456" s="398" t="s">
        <v>2</v>
      </c>
      <c r="N456" s="399"/>
      <c r="O456" s="86" t="s">
        <v>10</v>
      </c>
      <c r="P456" s="413"/>
      <c r="Q456" s="413"/>
    </row>
    <row r="457" spans="2:17" x14ac:dyDescent="0.25">
      <c r="B457" s="408"/>
      <c r="C457" s="408"/>
      <c r="D457" s="408"/>
      <c r="E457" s="408"/>
      <c r="F457" s="408"/>
      <c r="G457" s="408"/>
      <c r="H457" s="408"/>
      <c r="I457" s="408"/>
      <c r="J457" s="408"/>
      <c r="K457" s="86" t="s">
        <v>4</v>
      </c>
      <c r="L457" s="86" t="s">
        <v>3</v>
      </c>
      <c r="M457" s="86" t="s">
        <v>4</v>
      </c>
      <c r="N457" s="86" t="s">
        <v>3</v>
      </c>
      <c r="O457" s="86" t="s">
        <v>3</v>
      </c>
      <c r="P457" s="87" t="s">
        <v>1</v>
      </c>
      <c r="Q457" s="87" t="s">
        <v>2</v>
      </c>
    </row>
    <row r="458" spans="2:17" s="104" customFormat="1" x14ac:dyDescent="0.25">
      <c r="B458" s="100" t="s">
        <v>0</v>
      </c>
      <c r="C458" s="410">
        <v>42703</v>
      </c>
      <c r="D458" s="103">
        <v>155</v>
      </c>
      <c r="E458" s="103">
        <v>3567</v>
      </c>
      <c r="F458" s="103">
        <v>30</v>
      </c>
      <c r="G458" s="89">
        <v>1408000</v>
      </c>
      <c r="H458" s="101">
        <v>190100</v>
      </c>
      <c r="I458" s="103">
        <v>76</v>
      </c>
      <c r="J458" s="103">
        <v>71</v>
      </c>
      <c r="K458" s="103">
        <v>64</v>
      </c>
      <c r="L458" s="103">
        <v>59</v>
      </c>
      <c r="M458" s="103">
        <v>95</v>
      </c>
      <c r="N458" s="103">
        <v>95</v>
      </c>
      <c r="O458" s="103">
        <f>L458+N458</f>
        <v>154</v>
      </c>
      <c r="P458" s="90">
        <v>123</v>
      </c>
      <c r="Q458" s="90">
        <v>12</v>
      </c>
    </row>
    <row r="459" spans="2:17" s="104" customFormat="1" ht="30" x14ac:dyDescent="0.25">
      <c r="B459" s="100" t="s">
        <v>24</v>
      </c>
      <c r="C459" s="411"/>
      <c r="D459" s="98">
        <v>26.6</v>
      </c>
      <c r="E459" s="98">
        <v>3885</v>
      </c>
      <c r="F459" s="98">
        <v>3</v>
      </c>
      <c r="G459" s="98">
        <v>1000954</v>
      </c>
      <c r="H459" s="98">
        <v>36360</v>
      </c>
      <c r="I459" s="98">
        <v>5</v>
      </c>
      <c r="J459" s="98">
        <v>75</v>
      </c>
      <c r="K459" s="98">
        <v>30</v>
      </c>
      <c r="L459" s="98">
        <v>30</v>
      </c>
      <c r="M459" s="98">
        <v>9</v>
      </c>
      <c r="N459" s="98">
        <v>10</v>
      </c>
      <c r="O459" s="103">
        <f t="shared" ref="O459:O462" si="46">L459+N459</f>
        <v>40</v>
      </c>
      <c r="P459" s="98">
        <v>19</v>
      </c>
      <c r="Q459" s="98">
        <v>0</v>
      </c>
    </row>
    <row r="460" spans="2:17" s="104" customFormat="1" ht="30" x14ac:dyDescent="0.25">
      <c r="B460" s="100" t="s">
        <v>25</v>
      </c>
      <c r="C460" s="411"/>
      <c r="D460" s="98">
        <v>20</v>
      </c>
      <c r="E460" s="98">
        <v>640</v>
      </c>
      <c r="F460" s="89">
        <v>0</v>
      </c>
      <c r="G460" s="98">
        <v>77000</v>
      </c>
      <c r="H460" s="98">
        <v>589</v>
      </c>
      <c r="I460" s="98">
        <v>36</v>
      </c>
      <c r="J460" s="98">
        <v>8</v>
      </c>
      <c r="K460" s="98">
        <v>14</v>
      </c>
      <c r="L460" s="98">
        <v>13</v>
      </c>
      <c r="M460" s="98">
        <v>10</v>
      </c>
      <c r="N460" s="98">
        <v>10</v>
      </c>
      <c r="O460" s="103">
        <f t="shared" si="46"/>
        <v>23</v>
      </c>
      <c r="P460" s="92">
        <v>7</v>
      </c>
      <c r="Q460" s="90">
        <v>2</v>
      </c>
    </row>
    <row r="461" spans="2:17" s="104" customFormat="1" ht="30" x14ac:dyDescent="0.25">
      <c r="B461" s="100" t="s">
        <v>26</v>
      </c>
      <c r="C461" s="411"/>
      <c r="D461" s="89">
        <v>18</v>
      </c>
      <c r="E461" s="89">
        <v>80</v>
      </c>
      <c r="F461" s="89">
        <v>0</v>
      </c>
      <c r="G461" s="89">
        <v>121620</v>
      </c>
      <c r="H461" s="89">
        <v>0</v>
      </c>
      <c r="I461" s="89">
        <v>10</v>
      </c>
      <c r="J461" s="89">
        <v>13</v>
      </c>
      <c r="K461" s="89">
        <v>11</v>
      </c>
      <c r="L461" s="89">
        <v>11</v>
      </c>
      <c r="M461" s="89">
        <v>2</v>
      </c>
      <c r="N461" s="89">
        <v>2</v>
      </c>
      <c r="O461" s="103">
        <f t="shared" si="46"/>
        <v>13</v>
      </c>
      <c r="P461" s="93">
        <v>6</v>
      </c>
      <c r="Q461" s="93">
        <v>0</v>
      </c>
    </row>
    <row r="462" spans="2:17" s="104" customFormat="1" x14ac:dyDescent="0.25">
      <c r="B462" s="100" t="s">
        <v>85</v>
      </c>
      <c r="C462" s="412"/>
      <c r="D462" s="89">
        <v>24</v>
      </c>
      <c r="E462" s="89">
        <v>160</v>
      </c>
      <c r="F462" s="89">
        <v>0</v>
      </c>
      <c r="G462" s="89">
        <v>0</v>
      </c>
      <c r="H462" s="89">
        <v>152032.95000000001</v>
      </c>
      <c r="I462" s="89">
        <v>0</v>
      </c>
      <c r="J462" s="89">
        <v>56</v>
      </c>
      <c r="K462" s="89">
        <v>37</v>
      </c>
      <c r="L462" s="89">
        <v>37</v>
      </c>
      <c r="M462" s="89">
        <v>0</v>
      </c>
      <c r="N462" s="89">
        <v>0</v>
      </c>
      <c r="O462" s="103">
        <f t="shared" si="46"/>
        <v>37</v>
      </c>
      <c r="P462" s="93">
        <v>0</v>
      </c>
      <c r="Q462" s="93">
        <v>0</v>
      </c>
    </row>
    <row r="463" spans="2:17" x14ac:dyDescent="0.25">
      <c r="B463" s="402" t="s">
        <v>11</v>
      </c>
      <c r="C463" s="403"/>
      <c r="D463" s="94">
        <f>D458+D459+D460+D461+D462</f>
        <v>243.6</v>
      </c>
      <c r="E463" s="94">
        <f t="shared" ref="E463:Q463" si="47">E458+E459+E460+E461+E462</f>
        <v>8332</v>
      </c>
      <c r="F463" s="94">
        <f t="shared" si="47"/>
        <v>33</v>
      </c>
      <c r="G463" s="94">
        <f t="shared" si="47"/>
        <v>2607574</v>
      </c>
      <c r="H463" s="94">
        <f t="shared" si="47"/>
        <v>379081.95</v>
      </c>
      <c r="I463" s="94">
        <f t="shared" si="47"/>
        <v>127</v>
      </c>
      <c r="J463" s="94">
        <f t="shared" si="47"/>
        <v>223</v>
      </c>
      <c r="K463" s="94">
        <f t="shared" si="47"/>
        <v>156</v>
      </c>
      <c r="L463" s="94">
        <f t="shared" si="47"/>
        <v>150</v>
      </c>
      <c r="M463" s="94">
        <f t="shared" si="47"/>
        <v>116</v>
      </c>
      <c r="N463" s="94">
        <f t="shared" si="47"/>
        <v>117</v>
      </c>
      <c r="O463" s="94">
        <f t="shared" si="47"/>
        <v>267</v>
      </c>
      <c r="P463" s="94">
        <f t="shared" si="47"/>
        <v>155</v>
      </c>
      <c r="Q463" s="94">
        <f t="shared" si="47"/>
        <v>14</v>
      </c>
    </row>
    <row r="468" spans="2:17" ht="18.75" x14ac:dyDescent="0.3">
      <c r="B468" s="405" t="s">
        <v>112</v>
      </c>
      <c r="C468" s="405"/>
      <c r="D468" s="405"/>
      <c r="E468" s="405"/>
      <c r="F468" s="405"/>
      <c r="G468" s="405"/>
      <c r="H468" s="405"/>
      <c r="I468" s="405"/>
      <c r="J468" s="405"/>
      <c r="K468" s="405"/>
      <c r="L468" s="405"/>
      <c r="M468" s="405"/>
      <c r="N468" s="405"/>
      <c r="O468" s="85"/>
      <c r="P468" s="85"/>
      <c r="Q468" s="85"/>
    </row>
    <row r="469" spans="2:17" x14ac:dyDescent="0.25"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</row>
    <row r="470" spans="2:17" ht="30" customHeight="1" x14ac:dyDescent="0.25">
      <c r="B470" s="406" t="s">
        <v>5</v>
      </c>
      <c r="C470" s="406" t="s">
        <v>12</v>
      </c>
      <c r="D470" s="406" t="s">
        <v>6</v>
      </c>
      <c r="E470" s="406" t="s">
        <v>17</v>
      </c>
      <c r="F470" s="406" t="s">
        <v>15</v>
      </c>
      <c r="G470" s="406" t="s">
        <v>100</v>
      </c>
      <c r="H470" s="406" t="s">
        <v>14</v>
      </c>
      <c r="I470" s="406" t="s">
        <v>13</v>
      </c>
      <c r="J470" s="406" t="s">
        <v>8</v>
      </c>
      <c r="K470" s="398" t="s">
        <v>113</v>
      </c>
      <c r="L470" s="409"/>
      <c r="M470" s="409"/>
      <c r="N470" s="409"/>
      <c r="O470" s="399"/>
      <c r="P470" s="413" t="s">
        <v>16</v>
      </c>
      <c r="Q470" s="413"/>
    </row>
    <row r="471" spans="2:17" ht="30" x14ac:dyDescent="0.25">
      <c r="B471" s="407"/>
      <c r="C471" s="407"/>
      <c r="D471" s="407"/>
      <c r="E471" s="407"/>
      <c r="F471" s="407"/>
      <c r="G471" s="407"/>
      <c r="H471" s="407"/>
      <c r="I471" s="407"/>
      <c r="J471" s="407"/>
      <c r="K471" s="398" t="s">
        <v>1</v>
      </c>
      <c r="L471" s="399"/>
      <c r="M471" s="398" t="s">
        <v>2</v>
      </c>
      <c r="N471" s="399"/>
      <c r="O471" s="86" t="s">
        <v>10</v>
      </c>
      <c r="P471" s="413"/>
      <c r="Q471" s="413"/>
    </row>
    <row r="472" spans="2:17" x14ac:dyDescent="0.25">
      <c r="B472" s="408"/>
      <c r="C472" s="408"/>
      <c r="D472" s="408"/>
      <c r="E472" s="408"/>
      <c r="F472" s="408"/>
      <c r="G472" s="408"/>
      <c r="H472" s="408"/>
      <c r="I472" s="408"/>
      <c r="J472" s="408"/>
      <c r="K472" s="86" t="s">
        <v>4</v>
      </c>
      <c r="L472" s="86" t="s">
        <v>3</v>
      </c>
      <c r="M472" s="86" t="s">
        <v>4</v>
      </c>
      <c r="N472" s="86" t="s">
        <v>3</v>
      </c>
      <c r="O472" s="86" t="s">
        <v>3</v>
      </c>
      <c r="P472" s="87" t="s">
        <v>1</v>
      </c>
      <c r="Q472" s="87" t="s">
        <v>2</v>
      </c>
    </row>
    <row r="473" spans="2:17" s="104" customFormat="1" x14ac:dyDescent="0.25">
      <c r="B473" s="100" t="s">
        <v>0</v>
      </c>
      <c r="C473" s="410">
        <v>42704</v>
      </c>
      <c r="D473" s="111">
        <v>131</v>
      </c>
      <c r="E473" s="111">
        <v>3632</v>
      </c>
      <c r="F473" s="111">
        <v>27</v>
      </c>
      <c r="G473" s="101">
        <v>2682000</v>
      </c>
      <c r="H473" s="101">
        <v>212250</v>
      </c>
      <c r="I473" s="111">
        <v>81</v>
      </c>
      <c r="J473" s="111">
        <v>69</v>
      </c>
      <c r="K473" s="111">
        <v>61</v>
      </c>
      <c r="L473" s="111">
        <v>59</v>
      </c>
      <c r="M473" s="111">
        <v>100</v>
      </c>
      <c r="N473" s="111">
        <v>94</v>
      </c>
      <c r="O473" s="111">
        <f>L473+N473</f>
        <v>153</v>
      </c>
      <c r="P473" s="112">
        <v>119</v>
      </c>
      <c r="Q473" s="112">
        <v>13</v>
      </c>
    </row>
    <row r="474" spans="2:17" s="104" customFormat="1" ht="30" x14ac:dyDescent="0.25">
      <c r="B474" s="100" t="s">
        <v>24</v>
      </c>
      <c r="C474" s="411"/>
      <c r="D474" s="110">
        <v>32.5</v>
      </c>
      <c r="E474" s="110">
        <v>3075</v>
      </c>
      <c r="F474" s="110">
        <v>3</v>
      </c>
      <c r="G474" s="110">
        <v>1086094</v>
      </c>
      <c r="H474" s="110">
        <v>95710</v>
      </c>
      <c r="I474" s="110">
        <v>10</v>
      </c>
      <c r="J474" s="110">
        <v>91</v>
      </c>
      <c r="K474" s="110">
        <v>30</v>
      </c>
      <c r="L474" s="110">
        <v>28</v>
      </c>
      <c r="M474" s="110">
        <v>10</v>
      </c>
      <c r="N474" s="110">
        <v>10</v>
      </c>
      <c r="O474" s="111">
        <f t="shared" ref="O474:O477" si="48">L474+N474</f>
        <v>38</v>
      </c>
      <c r="P474" s="110">
        <v>19</v>
      </c>
      <c r="Q474" s="110">
        <v>0</v>
      </c>
    </row>
    <row r="475" spans="2:17" s="104" customFormat="1" ht="30" x14ac:dyDescent="0.25">
      <c r="B475" s="100" t="s">
        <v>25</v>
      </c>
      <c r="C475" s="411"/>
      <c r="D475" s="110">
        <v>31</v>
      </c>
      <c r="E475" s="110">
        <v>750</v>
      </c>
      <c r="F475" s="101">
        <v>0</v>
      </c>
      <c r="G475" s="110">
        <v>68720</v>
      </c>
      <c r="H475" s="110">
        <v>544</v>
      </c>
      <c r="I475" s="110">
        <v>36</v>
      </c>
      <c r="J475" s="110">
        <v>8</v>
      </c>
      <c r="K475" s="110">
        <v>14</v>
      </c>
      <c r="L475" s="110">
        <v>13</v>
      </c>
      <c r="M475" s="110">
        <v>10</v>
      </c>
      <c r="N475" s="110">
        <v>10</v>
      </c>
      <c r="O475" s="111">
        <f t="shared" si="48"/>
        <v>23</v>
      </c>
      <c r="P475" s="113">
        <v>5</v>
      </c>
      <c r="Q475" s="112">
        <v>2</v>
      </c>
    </row>
    <row r="476" spans="2:17" s="104" customFormat="1" ht="30" x14ac:dyDescent="0.25">
      <c r="B476" s="100" t="s">
        <v>26</v>
      </c>
      <c r="C476" s="411"/>
      <c r="D476" s="101">
        <v>18</v>
      </c>
      <c r="E476" s="101">
        <v>70</v>
      </c>
      <c r="F476" s="101">
        <v>0</v>
      </c>
      <c r="G476" s="101">
        <v>124000</v>
      </c>
      <c r="H476" s="101">
        <v>0</v>
      </c>
      <c r="I476" s="101">
        <v>14</v>
      </c>
      <c r="J476" s="101">
        <v>14</v>
      </c>
      <c r="K476" s="101">
        <v>12</v>
      </c>
      <c r="L476" s="101">
        <v>12</v>
      </c>
      <c r="M476" s="101">
        <v>2</v>
      </c>
      <c r="N476" s="101">
        <v>2</v>
      </c>
      <c r="O476" s="111">
        <f t="shared" si="48"/>
        <v>14</v>
      </c>
      <c r="P476" s="114">
        <v>6</v>
      </c>
      <c r="Q476" s="114">
        <v>0</v>
      </c>
    </row>
    <row r="477" spans="2:17" s="104" customFormat="1" x14ac:dyDescent="0.25">
      <c r="B477" s="100" t="s">
        <v>85</v>
      </c>
      <c r="C477" s="412"/>
      <c r="D477" s="101">
        <v>15.91</v>
      </c>
      <c r="E477" s="101">
        <v>329</v>
      </c>
      <c r="F477" s="101">
        <v>0</v>
      </c>
      <c r="G477" s="101">
        <v>0</v>
      </c>
      <c r="H477" s="101">
        <v>196247.4</v>
      </c>
      <c r="I477" s="101">
        <v>0</v>
      </c>
      <c r="J477" s="101">
        <v>66</v>
      </c>
      <c r="K477" s="101">
        <v>36</v>
      </c>
      <c r="L477" s="101">
        <v>36</v>
      </c>
      <c r="M477" s="101">
        <v>0</v>
      </c>
      <c r="N477" s="101">
        <v>0</v>
      </c>
      <c r="O477" s="111">
        <f t="shared" si="48"/>
        <v>36</v>
      </c>
      <c r="P477" s="114">
        <v>0</v>
      </c>
      <c r="Q477" s="114">
        <v>0</v>
      </c>
    </row>
    <row r="478" spans="2:17" x14ac:dyDescent="0.25">
      <c r="B478" s="402" t="s">
        <v>11</v>
      </c>
      <c r="C478" s="403"/>
      <c r="D478" s="109">
        <f>D473+D474+D475+D476+D477</f>
        <v>228.41</v>
      </c>
      <c r="E478" s="109">
        <f t="shared" ref="E478:Q478" si="49">E473+E474+E475+E476+E477</f>
        <v>7856</v>
      </c>
      <c r="F478" s="109">
        <f t="shared" si="49"/>
        <v>30</v>
      </c>
      <c r="G478" s="109">
        <f t="shared" si="49"/>
        <v>3960814</v>
      </c>
      <c r="H478" s="109">
        <f t="shared" si="49"/>
        <v>504751.4</v>
      </c>
      <c r="I478" s="109">
        <f t="shared" si="49"/>
        <v>141</v>
      </c>
      <c r="J478" s="109">
        <f t="shared" si="49"/>
        <v>248</v>
      </c>
      <c r="K478" s="109">
        <f t="shared" si="49"/>
        <v>153</v>
      </c>
      <c r="L478" s="109">
        <f t="shared" si="49"/>
        <v>148</v>
      </c>
      <c r="M478" s="109">
        <f t="shared" si="49"/>
        <v>122</v>
      </c>
      <c r="N478" s="109">
        <f t="shared" si="49"/>
        <v>116</v>
      </c>
      <c r="O478" s="109">
        <f t="shared" si="49"/>
        <v>264</v>
      </c>
      <c r="P478" s="109">
        <f t="shared" si="49"/>
        <v>149</v>
      </c>
      <c r="Q478" s="109">
        <f t="shared" si="49"/>
        <v>15</v>
      </c>
    </row>
    <row r="481" spans="2:17" x14ac:dyDescent="0.25">
      <c r="B481" s="107"/>
      <c r="C481" s="108"/>
      <c r="D481" s="107"/>
      <c r="E481" s="107"/>
      <c r="F481" s="107"/>
      <c r="G481" s="107"/>
      <c r="H481" s="85"/>
      <c r="I481" s="85"/>
      <c r="J481" s="85"/>
      <c r="K481" s="85"/>
      <c r="L481" s="85"/>
      <c r="M481" s="85"/>
      <c r="N481" s="85"/>
      <c r="O481" s="85"/>
      <c r="P481" s="85"/>
      <c r="Q481" s="85"/>
    </row>
    <row r="483" spans="2:17" ht="18.75" x14ac:dyDescent="0.3">
      <c r="B483" s="405" t="s">
        <v>114</v>
      </c>
      <c r="C483" s="405"/>
      <c r="D483" s="405"/>
      <c r="E483" s="405"/>
      <c r="F483" s="405"/>
      <c r="G483" s="405"/>
      <c r="H483" s="405"/>
      <c r="I483" s="405"/>
      <c r="J483" s="405"/>
      <c r="K483" s="405"/>
      <c r="L483" s="405"/>
      <c r="M483" s="405"/>
      <c r="N483" s="405"/>
      <c r="O483" s="85"/>
      <c r="P483" s="85"/>
      <c r="Q483" s="85"/>
    </row>
    <row r="484" spans="2:17" x14ac:dyDescent="0.25"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</row>
    <row r="485" spans="2:17" ht="33.75" customHeight="1" x14ac:dyDescent="0.25">
      <c r="B485" s="406" t="s">
        <v>5</v>
      </c>
      <c r="C485" s="406" t="s">
        <v>12</v>
      </c>
      <c r="D485" s="406" t="s">
        <v>6</v>
      </c>
      <c r="E485" s="406" t="s">
        <v>17</v>
      </c>
      <c r="F485" s="406" t="s">
        <v>15</v>
      </c>
      <c r="G485" s="406" t="s">
        <v>100</v>
      </c>
      <c r="H485" s="406" t="s">
        <v>14</v>
      </c>
      <c r="I485" s="406" t="s">
        <v>13</v>
      </c>
      <c r="J485" s="406" t="s">
        <v>8</v>
      </c>
      <c r="K485" s="398" t="s">
        <v>113</v>
      </c>
      <c r="L485" s="409"/>
      <c r="M485" s="409"/>
      <c r="N485" s="409"/>
      <c r="O485" s="399"/>
      <c r="P485" s="413" t="s">
        <v>16</v>
      </c>
      <c r="Q485" s="413"/>
    </row>
    <row r="486" spans="2:17" ht="30" x14ac:dyDescent="0.25">
      <c r="B486" s="407"/>
      <c r="C486" s="407"/>
      <c r="D486" s="407"/>
      <c r="E486" s="407"/>
      <c r="F486" s="407"/>
      <c r="G486" s="407"/>
      <c r="H486" s="407"/>
      <c r="I486" s="407"/>
      <c r="J486" s="407"/>
      <c r="K486" s="398" t="s">
        <v>1</v>
      </c>
      <c r="L486" s="399"/>
      <c r="M486" s="398" t="s">
        <v>2</v>
      </c>
      <c r="N486" s="399"/>
      <c r="O486" s="86" t="s">
        <v>10</v>
      </c>
      <c r="P486" s="413"/>
      <c r="Q486" s="413"/>
    </row>
    <row r="487" spans="2:17" x14ac:dyDescent="0.25">
      <c r="B487" s="408"/>
      <c r="C487" s="408"/>
      <c r="D487" s="408"/>
      <c r="E487" s="408"/>
      <c r="F487" s="408"/>
      <c r="G487" s="408"/>
      <c r="H487" s="408"/>
      <c r="I487" s="408"/>
      <c r="J487" s="408"/>
      <c r="K487" s="86" t="s">
        <v>4</v>
      </c>
      <c r="L487" s="86" t="s">
        <v>3</v>
      </c>
      <c r="M487" s="86" t="s">
        <v>4</v>
      </c>
      <c r="N487" s="86" t="s">
        <v>3</v>
      </c>
      <c r="O487" s="86" t="s">
        <v>3</v>
      </c>
      <c r="P487" s="87" t="s">
        <v>1</v>
      </c>
      <c r="Q487" s="87" t="s">
        <v>2</v>
      </c>
    </row>
    <row r="488" spans="2:17" s="115" customFormat="1" x14ac:dyDescent="0.25">
      <c r="B488" s="100" t="s">
        <v>0</v>
      </c>
      <c r="C488" s="410">
        <v>42705</v>
      </c>
      <c r="D488" s="111">
        <v>145</v>
      </c>
      <c r="E488" s="111">
        <v>3200</v>
      </c>
      <c r="F488" s="111">
        <v>27</v>
      </c>
      <c r="G488" s="101">
        <v>1209000</v>
      </c>
      <c r="H488" s="101">
        <v>194800</v>
      </c>
      <c r="I488" s="111">
        <v>85</v>
      </c>
      <c r="J488" s="111">
        <v>72</v>
      </c>
      <c r="K488" s="111">
        <v>64</v>
      </c>
      <c r="L488" s="111">
        <v>75</v>
      </c>
      <c r="M488" s="111">
        <v>88</v>
      </c>
      <c r="N488" s="111">
        <v>85</v>
      </c>
      <c r="O488" s="111">
        <f>L488+N488</f>
        <v>160</v>
      </c>
      <c r="P488" s="112">
        <v>156</v>
      </c>
      <c r="Q488" s="112">
        <v>11</v>
      </c>
    </row>
    <row r="489" spans="2:17" s="115" customFormat="1" ht="30" x14ac:dyDescent="0.25">
      <c r="B489" s="100" t="s">
        <v>24</v>
      </c>
      <c r="C489" s="411"/>
      <c r="D489" s="110">
        <v>32.549999999999997</v>
      </c>
      <c r="E489" s="110">
        <v>1594</v>
      </c>
      <c r="F489" s="110">
        <v>3</v>
      </c>
      <c r="G489" s="110">
        <v>1176326</v>
      </c>
      <c r="H489" s="110">
        <v>88820</v>
      </c>
      <c r="I489" s="110">
        <v>5</v>
      </c>
      <c r="J489" s="110">
        <v>102</v>
      </c>
      <c r="K489" s="110">
        <v>28</v>
      </c>
      <c r="L489" s="110">
        <v>26</v>
      </c>
      <c r="M489" s="110">
        <v>10</v>
      </c>
      <c r="N489" s="110">
        <v>10</v>
      </c>
      <c r="O489" s="111">
        <f t="shared" ref="O489:O492" si="50">L489+N489</f>
        <v>36</v>
      </c>
      <c r="P489" s="110">
        <v>18</v>
      </c>
      <c r="Q489" s="110">
        <v>0</v>
      </c>
    </row>
    <row r="490" spans="2:17" s="115" customFormat="1" ht="30" x14ac:dyDescent="0.25">
      <c r="B490" s="100" t="s">
        <v>25</v>
      </c>
      <c r="C490" s="411"/>
      <c r="D490" s="110">
        <v>20</v>
      </c>
      <c r="E490" s="110">
        <v>750</v>
      </c>
      <c r="F490" s="101">
        <v>0</v>
      </c>
      <c r="G490" s="110">
        <v>99180</v>
      </c>
      <c r="H490" s="110">
        <v>444</v>
      </c>
      <c r="I490" s="110">
        <v>24</v>
      </c>
      <c r="J490" s="110">
        <v>41</v>
      </c>
      <c r="K490" s="110">
        <v>14</v>
      </c>
      <c r="L490" s="110">
        <v>13</v>
      </c>
      <c r="M490" s="110">
        <v>10</v>
      </c>
      <c r="N490" s="110">
        <v>10</v>
      </c>
      <c r="O490" s="111">
        <f t="shared" si="50"/>
        <v>23</v>
      </c>
      <c r="P490" s="113">
        <v>5</v>
      </c>
      <c r="Q490" s="112">
        <v>2</v>
      </c>
    </row>
    <row r="491" spans="2:17" s="115" customFormat="1" ht="30" x14ac:dyDescent="0.25">
      <c r="B491" s="100" t="s">
        <v>26</v>
      </c>
      <c r="C491" s="411"/>
      <c r="D491" s="101">
        <v>18</v>
      </c>
      <c r="E491" s="101">
        <v>80</v>
      </c>
      <c r="F491" s="101">
        <v>0</v>
      </c>
      <c r="G491" s="101">
        <v>162484</v>
      </c>
      <c r="H491" s="101">
        <v>2980</v>
      </c>
      <c r="I491" s="101">
        <v>10</v>
      </c>
      <c r="J491" s="101">
        <v>11</v>
      </c>
      <c r="K491" s="101">
        <v>12</v>
      </c>
      <c r="L491" s="101">
        <v>11</v>
      </c>
      <c r="M491" s="101">
        <v>2</v>
      </c>
      <c r="N491" s="101">
        <v>1</v>
      </c>
      <c r="O491" s="111">
        <f t="shared" si="50"/>
        <v>12</v>
      </c>
      <c r="P491" s="114">
        <v>4</v>
      </c>
      <c r="Q491" s="114">
        <v>0</v>
      </c>
    </row>
    <row r="492" spans="2:17" s="115" customFormat="1" x14ac:dyDescent="0.25">
      <c r="B492" s="100" t="s">
        <v>85</v>
      </c>
      <c r="C492" s="412"/>
      <c r="D492" s="101">
        <v>10.47</v>
      </c>
      <c r="E492" s="101">
        <v>385</v>
      </c>
      <c r="F492" s="101">
        <v>0</v>
      </c>
      <c r="G492" s="101">
        <v>0</v>
      </c>
      <c r="H492" s="101">
        <v>176010</v>
      </c>
      <c r="I492" s="101">
        <v>0</v>
      </c>
      <c r="J492" s="101">
        <v>64</v>
      </c>
      <c r="K492" s="101">
        <v>40</v>
      </c>
      <c r="L492" s="101">
        <v>40</v>
      </c>
      <c r="M492" s="101">
        <v>0</v>
      </c>
      <c r="N492" s="101">
        <v>0</v>
      </c>
      <c r="O492" s="111">
        <f t="shared" si="50"/>
        <v>40</v>
      </c>
      <c r="P492" s="114">
        <v>0</v>
      </c>
      <c r="Q492" s="114">
        <v>0</v>
      </c>
    </row>
    <row r="493" spans="2:17" x14ac:dyDescent="0.25">
      <c r="B493" s="402" t="s">
        <v>11</v>
      </c>
      <c r="C493" s="403"/>
      <c r="D493" s="109">
        <f>D488+D489+D490+D491+D492</f>
        <v>226.02</v>
      </c>
      <c r="E493" s="109">
        <f t="shared" ref="E493:Q493" si="51">E488+E489+E490+E491+E492</f>
        <v>6009</v>
      </c>
      <c r="F493" s="109">
        <f t="shared" si="51"/>
        <v>30</v>
      </c>
      <c r="G493" s="109">
        <f t="shared" si="51"/>
        <v>2646990</v>
      </c>
      <c r="H493" s="109">
        <f t="shared" si="51"/>
        <v>463054</v>
      </c>
      <c r="I493" s="109">
        <f t="shared" si="51"/>
        <v>124</v>
      </c>
      <c r="J493" s="109">
        <f t="shared" si="51"/>
        <v>290</v>
      </c>
      <c r="K493" s="109">
        <f t="shared" si="51"/>
        <v>158</v>
      </c>
      <c r="L493" s="109">
        <f t="shared" si="51"/>
        <v>165</v>
      </c>
      <c r="M493" s="109">
        <f t="shared" si="51"/>
        <v>110</v>
      </c>
      <c r="N493" s="109">
        <f t="shared" si="51"/>
        <v>106</v>
      </c>
      <c r="O493" s="109">
        <f t="shared" si="51"/>
        <v>271</v>
      </c>
      <c r="P493" s="109">
        <f t="shared" si="51"/>
        <v>183</v>
      </c>
      <c r="Q493" s="109">
        <f t="shared" si="51"/>
        <v>13</v>
      </c>
    </row>
    <row r="498" spans="2:17" ht="18.75" x14ac:dyDescent="0.3">
      <c r="B498" s="405" t="s">
        <v>115</v>
      </c>
      <c r="C498" s="405"/>
      <c r="D498" s="405"/>
      <c r="E498" s="405"/>
      <c r="F498" s="405"/>
      <c r="G498" s="405"/>
      <c r="H498" s="405"/>
      <c r="I498" s="405"/>
      <c r="J498" s="405"/>
      <c r="K498" s="405"/>
      <c r="L498" s="405"/>
      <c r="M498" s="405"/>
      <c r="N498" s="405"/>
      <c r="O498" s="85"/>
      <c r="P498" s="85"/>
      <c r="Q498" s="85"/>
    </row>
    <row r="499" spans="2:17" x14ac:dyDescent="0.25"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</row>
    <row r="500" spans="2:17" x14ac:dyDescent="0.25">
      <c r="B500" s="406" t="s">
        <v>5</v>
      </c>
      <c r="C500" s="406" t="s">
        <v>12</v>
      </c>
      <c r="D500" s="406" t="s">
        <v>6</v>
      </c>
      <c r="E500" s="406" t="s">
        <v>17</v>
      </c>
      <c r="F500" s="406" t="s">
        <v>15</v>
      </c>
      <c r="G500" s="406" t="s">
        <v>100</v>
      </c>
      <c r="H500" s="406" t="s">
        <v>14</v>
      </c>
      <c r="I500" s="406" t="s">
        <v>13</v>
      </c>
      <c r="J500" s="406" t="s">
        <v>8</v>
      </c>
      <c r="K500" s="398" t="s">
        <v>113</v>
      </c>
      <c r="L500" s="409"/>
      <c r="M500" s="409"/>
      <c r="N500" s="409"/>
      <c r="O500" s="399"/>
      <c r="P500" s="413" t="s">
        <v>16</v>
      </c>
      <c r="Q500" s="413"/>
    </row>
    <row r="501" spans="2:17" ht="30" x14ac:dyDescent="0.25">
      <c r="B501" s="407"/>
      <c r="C501" s="407"/>
      <c r="D501" s="407"/>
      <c r="E501" s="407"/>
      <c r="F501" s="407"/>
      <c r="G501" s="407"/>
      <c r="H501" s="407"/>
      <c r="I501" s="407"/>
      <c r="J501" s="407"/>
      <c r="K501" s="398" t="s">
        <v>1</v>
      </c>
      <c r="L501" s="399"/>
      <c r="M501" s="398" t="s">
        <v>2</v>
      </c>
      <c r="N501" s="399"/>
      <c r="O501" s="86" t="s">
        <v>10</v>
      </c>
      <c r="P501" s="413"/>
      <c r="Q501" s="413"/>
    </row>
    <row r="502" spans="2:17" x14ac:dyDescent="0.25">
      <c r="B502" s="408"/>
      <c r="C502" s="408"/>
      <c r="D502" s="408"/>
      <c r="E502" s="408"/>
      <c r="F502" s="408"/>
      <c r="G502" s="408"/>
      <c r="H502" s="408"/>
      <c r="I502" s="408"/>
      <c r="J502" s="408"/>
      <c r="K502" s="86" t="s">
        <v>4</v>
      </c>
      <c r="L502" s="86" t="s">
        <v>3</v>
      </c>
      <c r="M502" s="86" t="s">
        <v>4</v>
      </c>
      <c r="N502" s="86" t="s">
        <v>3</v>
      </c>
      <c r="O502" s="86" t="s">
        <v>3</v>
      </c>
      <c r="P502" s="87" t="s">
        <v>1</v>
      </c>
      <c r="Q502" s="87" t="s">
        <v>2</v>
      </c>
    </row>
    <row r="503" spans="2:17" x14ac:dyDescent="0.25">
      <c r="B503" s="100" t="s">
        <v>0</v>
      </c>
      <c r="C503" s="410">
        <v>42706</v>
      </c>
      <c r="D503" s="111">
        <v>557</v>
      </c>
      <c r="E503" s="111">
        <v>3099</v>
      </c>
      <c r="F503" s="111">
        <v>21</v>
      </c>
      <c r="G503" s="101">
        <v>2294000</v>
      </c>
      <c r="H503" s="101">
        <v>236000</v>
      </c>
      <c r="I503" s="111">
        <v>102</v>
      </c>
      <c r="J503" s="111">
        <v>89</v>
      </c>
      <c r="K503" s="111">
        <v>62</v>
      </c>
      <c r="L503" s="111">
        <v>75</v>
      </c>
      <c r="M503" s="111">
        <v>90</v>
      </c>
      <c r="N503" s="111">
        <v>91</v>
      </c>
      <c r="O503" s="111">
        <f>L503+N503</f>
        <v>166</v>
      </c>
      <c r="P503" s="112">
        <v>154</v>
      </c>
      <c r="Q503" s="112">
        <v>10</v>
      </c>
    </row>
    <row r="504" spans="2:17" ht="30" x14ac:dyDescent="0.25">
      <c r="B504" s="100" t="s">
        <v>24</v>
      </c>
      <c r="C504" s="411"/>
      <c r="D504" s="110">
        <v>33.479999999999997</v>
      </c>
      <c r="E504" s="110">
        <v>525</v>
      </c>
      <c r="F504" s="110">
        <v>3</v>
      </c>
      <c r="G504" s="110">
        <v>1093271</v>
      </c>
      <c r="H504" s="110">
        <v>99470</v>
      </c>
      <c r="I504" s="110">
        <v>6</v>
      </c>
      <c r="J504" s="110">
        <v>96</v>
      </c>
      <c r="K504" s="110">
        <v>18</v>
      </c>
      <c r="L504" s="110">
        <v>20</v>
      </c>
      <c r="M504" s="110">
        <v>10</v>
      </c>
      <c r="N504" s="110">
        <v>10</v>
      </c>
      <c r="O504" s="111">
        <f t="shared" ref="O504:O507" si="52">L504+N504</f>
        <v>30</v>
      </c>
      <c r="P504" s="110">
        <v>18</v>
      </c>
      <c r="Q504" s="110">
        <v>0</v>
      </c>
    </row>
    <row r="505" spans="2:17" ht="30" x14ac:dyDescent="0.25">
      <c r="B505" s="100" t="s">
        <v>25</v>
      </c>
      <c r="C505" s="411"/>
      <c r="D505" s="110">
        <v>17</v>
      </c>
      <c r="E505" s="110">
        <v>628</v>
      </c>
      <c r="F505" s="101">
        <v>0</v>
      </c>
      <c r="G505" s="110">
        <v>52240</v>
      </c>
      <c r="H505" s="110">
        <v>484</v>
      </c>
      <c r="I505" s="110">
        <v>22</v>
      </c>
      <c r="J505" s="110">
        <v>11</v>
      </c>
      <c r="K505" s="110">
        <v>17</v>
      </c>
      <c r="L505" s="110">
        <v>14</v>
      </c>
      <c r="M505" s="110">
        <v>5</v>
      </c>
      <c r="N505" s="110">
        <v>5</v>
      </c>
      <c r="O505" s="111">
        <f t="shared" si="52"/>
        <v>19</v>
      </c>
      <c r="P505" s="113">
        <v>19</v>
      </c>
      <c r="Q505" s="112">
        <v>0</v>
      </c>
    </row>
    <row r="506" spans="2:17" ht="30" x14ac:dyDescent="0.25">
      <c r="B506" s="100" t="s">
        <v>26</v>
      </c>
      <c r="C506" s="411"/>
      <c r="D506" s="101">
        <v>25</v>
      </c>
      <c r="E506" s="101">
        <v>410</v>
      </c>
      <c r="F506" s="101">
        <v>0</v>
      </c>
      <c r="G506" s="101">
        <v>171210</v>
      </c>
      <c r="H506" s="101">
        <v>5800</v>
      </c>
      <c r="I506" s="101">
        <v>12</v>
      </c>
      <c r="J506" s="101">
        <v>17</v>
      </c>
      <c r="K506" s="101">
        <v>11</v>
      </c>
      <c r="L506" s="101">
        <v>11</v>
      </c>
      <c r="M506" s="101">
        <v>2</v>
      </c>
      <c r="N506" s="101">
        <v>9</v>
      </c>
      <c r="O506" s="111">
        <f t="shared" si="52"/>
        <v>20</v>
      </c>
      <c r="P506" s="114">
        <v>8</v>
      </c>
      <c r="Q506" s="114">
        <v>0</v>
      </c>
    </row>
    <row r="507" spans="2:17" x14ac:dyDescent="0.25">
      <c r="B507" s="100" t="s">
        <v>85</v>
      </c>
      <c r="C507" s="412"/>
      <c r="D507" s="101">
        <v>3</v>
      </c>
      <c r="E507" s="101">
        <v>358</v>
      </c>
      <c r="F507" s="101">
        <v>0</v>
      </c>
      <c r="G507" s="101">
        <v>0</v>
      </c>
      <c r="H507" s="101">
        <v>159629</v>
      </c>
      <c r="I507" s="101">
        <v>0</v>
      </c>
      <c r="J507" s="101">
        <v>56</v>
      </c>
      <c r="K507" s="101">
        <v>33</v>
      </c>
      <c r="L507" s="101">
        <v>33</v>
      </c>
      <c r="M507" s="101">
        <v>0</v>
      </c>
      <c r="N507" s="101">
        <v>0</v>
      </c>
      <c r="O507" s="111">
        <f t="shared" si="52"/>
        <v>33</v>
      </c>
      <c r="P507" s="114">
        <v>0</v>
      </c>
      <c r="Q507" s="114">
        <v>0</v>
      </c>
    </row>
    <row r="508" spans="2:17" x14ac:dyDescent="0.25">
      <c r="B508" s="402" t="s">
        <v>11</v>
      </c>
      <c r="C508" s="403"/>
      <c r="D508" s="109">
        <f>D503+D504+D505+D506+D507</f>
        <v>635.48</v>
      </c>
      <c r="E508" s="109">
        <f t="shared" ref="E508:Q508" si="53">E503+E504+E505+E506+E507</f>
        <v>5020</v>
      </c>
      <c r="F508" s="109">
        <f t="shared" si="53"/>
        <v>24</v>
      </c>
      <c r="G508" s="109">
        <f t="shared" si="53"/>
        <v>3610721</v>
      </c>
      <c r="H508" s="109">
        <f t="shared" si="53"/>
        <v>501383</v>
      </c>
      <c r="I508" s="109">
        <f t="shared" si="53"/>
        <v>142</v>
      </c>
      <c r="J508" s="109">
        <f t="shared" si="53"/>
        <v>269</v>
      </c>
      <c r="K508" s="109">
        <f t="shared" si="53"/>
        <v>141</v>
      </c>
      <c r="L508" s="109">
        <f t="shared" si="53"/>
        <v>153</v>
      </c>
      <c r="M508" s="109">
        <f t="shared" si="53"/>
        <v>107</v>
      </c>
      <c r="N508" s="109">
        <f t="shared" si="53"/>
        <v>115</v>
      </c>
      <c r="O508" s="109">
        <f t="shared" si="53"/>
        <v>268</v>
      </c>
      <c r="P508" s="109">
        <f t="shared" si="53"/>
        <v>199</v>
      </c>
      <c r="Q508" s="109">
        <f t="shared" si="53"/>
        <v>10</v>
      </c>
    </row>
    <row r="511" spans="2:17" ht="18.75" x14ac:dyDescent="0.3">
      <c r="B511" s="405" t="s">
        <v>116</v>
      </c>
      <c r="C511" s="405"/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  <c r="N511" s="405"/>
      <c r="O511" s="85"/>
      <c r="P511" s="85"/>
      <c r="Q511" s="85"/>
    </row>
    <row r="512" spans="2:17" x14ac:dyDescent="0.25"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</row>
    <row r="513" spans="2:17" x14ac:dyDescent="0.25">
      <c r="B513" s="406" t="s">
        <v>5</v>
      </c>
      <c r="C513" s="406" t="s">
        <v>12</v>
      </c>
      <c r="D513" s="406" t="s">
        <v>6</v>
      </c>
      <c r="E513" s="406" t="s">
        <v>17</v>
      </c>
      <c r="F513" s="406" t="s">
        <v>15</v>
      </c>
      <c r="G513" s="406" t="s">
        <v>100</v>
      </c>
      <c r="H513" s="406" t="s">
        <v>14</v>
      </c>
      <c r="I513" s="406" t="s">
        <v>13</v>
      </c>
      <c r="J513" s="406" t="s">
        <v>8</v>
      </c>
      <c r="K513" s="398" t="s">
        <v>113</v>
      </c>
      <c r="L513" s="409"/>
      <c r="M513" s="409"/>
      <c r="N513" s="409"/>
      <c r="O513" s="399"/>
      <c r="P513" s="413" t="s">
        <v>16</v>
      </c>
      <c r="Q513" s="413"/>
    </row>
    <row r="514" spans="2:17" ht="30" x14ac:dyDescent="0.25">
      <c r="B514" s="407"/>
      <c r="C514" s="407"/>
      <c r="D514" s="407"/>
      <c r="E514" s="407"/>
      <c r="F514" s="407"/>
      <c r="G514" s="407"/>
      <c r="H514" s="407"/>
      <c r="I514" s="407"/>
      <c r="J514" s="407"/>
      <c r="K514" s="398" t="s">
        <v>1</v>
      </c>
      <c r="L514" s="399"/>
      <c r="M514" s="398" t="s">
        <v>2</v>
      </c>
      <c r="N514" s="399"/>
      <c r="O514" s="86" t="s">
        <v>10</v>
      </c>
      <c r="P514" s="413"/>
      <c r="Q514" s="413"/>
    </row>
    <row r="515" spans="2:17" x14ac:dyDescent="0.25">
      <c r="B515" s="408"/>
      <c r="C515" s="408"/>
      <c r="D515" s="408"/>
      <c r="E515" s="408"/>
      <c r="F515" s="408"/>
      <c r="G515" s="408"/>
      <c r="H515" s="408"/>
      <c r="I515" s="408"/>
      <c r="J515" s="408"/>
      <c r="K515" s="86" t="s">
        <v>4</v>
      </c>
      <c r="L515" s="86" t="s">
        <v>3</v>
      </c>
      <c r="M515" s="86" t="s">
        <v>4</v>
      </c>
      <c r="N515" s="86" t="s">
        <v>3</v>
      </c>
      <c r="O515" s="86" t="s">
        <v>3</v>
      </c>
      <c r="P515" s="87" t="s">
        <v>1</v>
      </c>
      <c r="Q515" s="87" t="s">
        <v>2</v>
      </c>
    </row>
    <row r="516" spans="2:17" x14ac:dyDescent="0.25">
      <c r="B516" s="100" t="s">
        <v>0</v>
      </c>
      <c r="C516" s="410">
        <v>42707</v>
      </c>
      <c r="D516" s="111">
        <v>363</v>
      </c>
      <c r="E516" s="111">
        <v>2073</v>
      </c>
      <c r="F516" s="111">
        <v>10</v>
      </c>
      <c r="G516" s="101">
        <v>1647000</v>
      </c>
      <c r="H516" s="101">
        <v>59000</v>
      </c>
      <c r="I516" s="111">
        <v>61</v>
      </c>
      <c r="J516" s="111">
        <v>71</v>
      </c>
      <c r="K516" s="111">
        <v>41</v>
      </c>
      <c r="L516" s="111">
        <v>42</v>
      </c>
      <c r="M516" s="111">
        <v>71</v>
      </c>
      <c r="N516" s="111">
        <v>70</v>
      </c>
      <c r="O516" s="111">
        <f>L516+N516</f>
        <v>112</v>
      </c>
      <c r="P516" s="112">
        <v>34</v>
      </c>
      <c r="Q516" s="112">
        <v>8</v>
      </c>
    </row>
    <row r="517" spans="2:17" ht="30" x14ac:dyDescent="0.25">
      <c r="B517" s="100" t="s">
        <v>24</v>
      </c>
      <c r="C517" s="411"/>
      <c r="D517" s="110">
        <v>29.05</v>
      </c>
      <c r="E517" s="110">
        <v>900</v>
      </c>
      <c r="F517" s="110">
        <v>0</v>
      </c>
      <c r="G517" s="110">
        <v>1191404</v>
      </c>
      <c r="H517" s="110">
        <v>0</v>
      </c>
      <c r="I517" s="110">
        <v>50</v>
      </c>
      <c r="J517" s="110">
        <v>89</v>
      </c>
      <c r="K517" s="110">
        <v>16</v>
      </c>
      <c r="L517" s="110">
        <v>14</v>
      </c>
      <c r="M517" s="110">
        <v>6</v>
      </c>
      <c r="N517" s="110">
        <v>16</v>
      </c>
      <c r="O517" s="111">
        <f t="shared" ref="O517:O520" si="54">L517+N517</f>
        <v>30</v>
      </c>
      <c r="P517" s="110">
        <v>3</v>
      </c>
      <c r="Q517" s="110">
        <v>0</v>
      </c>
    </row>
    <row r="518" spans="2:17" ht="30" x14ac:dyDescent="0.25">
      <c r="B518" s="100" t="s">
        <v>25</v>
      </c>
      <c r="C518" s="411"/>
      <c r="D518" s="110">
        <v>21</v>
      </c>
      <c r="E518" s="110">
        <v>785</v>
      </c>
      <c r="F518" s="101">
        <v>0</v>
      </c>
      <c r="G518" s="110">
        <v>92050</v>
      </c>
      <c r="H518" s="110">
        <v>134</v>
      </c>
      <c r="I518" s="110">
        <v>0</v>
      </c>
      <c r="J518" s="110">
        <v>18</v>
      </c>
      <c r="K518" s="110">
        <v>13</v>
      </c>
      <c r="L518" s="110">
        <v>13</v>
      </c>
      <c r="M518" s="110">
        <v>3</v>
      </c>
      <c r="N518" s="110">
        <v>3</v>
      </c>
      <c r="O518" s="111">
        <f t="shared" si="54"/>
        <v>16</v>
      </c>
      <c r="P518" s="113">
        <v>6</v>
      </c>
      <c r="Q518" s="112">
        <v>0</v>
      </c>
    </row>
    <row r="519" spans="2:17" ht="30" x14ac:dyDescent="0.25">
      <c r="B519" s="100" t="s">
        <v>26</v>
      </c>
      <c r="C519" s="411"/>
      <c r="D519" s="101">
        <v>18</v>
      </c>
      <c r="E519" s="101">
        <v>270</v>
      </c>
      <c r="F519" s="101">
        <v>0</v>
      </c>
      <c r="G519" s="101">
        <v>128610</v>
      </c>
      <c r="H519" s="101">
        <v>2800</v>
      </c>
      <c r="I519" s="101">
        <v>10</v>
      </c>
      <c r="J519" s="101">
        <v>11</v>
      </c>
      <c r="K519" s="101">
        <v>6</v>
      </c>
      <c r="L519" s="101">
        <v>6</v>
      </c>
      <c r="M519" s="101">
        <v>8</v>
      </c>
      <c r="N519" s="101">
        <v>10</v>
      </c>
      <c r="O519" s="111">
        <f t="shared" si="54"/>
        <v>16</v>
      </c>
      <c r="P519" s="114">
        <v>2</v>
      </c>
      <c r="Q519" s="114">
        <v>2</v>
      </c>
    </row>
    <row r="520" spans="2:17" x14ac:dyDescent="0.25">
      <c r="B520" s="100" t="s">
        <v>85</v>
      </c>
      <c r="C520" s="412"/>
      <c r="D520" s="101">
        <v>0</v>
      </c>
      <c r="E520" s="101">
        <v>0</v>
      </c>
      <c r="F520" s="101">
        <v>0</v>
      </c>
      <c r="G520" s="101">
        <v>0</v>
      </c>
      <c r="H520" s="101">
        <v>0</v>
      </c>
      <c r="I520" s="101">
        <v>0</v>
      </c>
      <c r="J520" s="101">
        <v>0</v>
      </c>
      <c r="K520" s="101">
        <v>0</v>
      </c>
      <c r="L520" s="101">
        <v>0</v>
      </c>
      <c r="M520" s="101">
        <v>0</v>
      </c>
      <c r="N520" s="101">
        <v>0</v>
      </c>
      <c r="O520" s="111">
        <f t="shared" si="54"/>
        <v>0</v>
      </c>
      <c r="P520" s="114">
        <v>0</v>
      </c>
      <c r="Q520" s="114">
        <v>0</v>
      </c>
    </row>
    <row r="521" spans="2:17" x14ac:dyDescent="0.25">
      <c r="B521" s="402" t="s">
        <v>11</v>
      </c>
      <c r="C521" s="403"/>
      <c r="D521" s="109">
        <f>D516+D517+D518+D519+D520</f>
        <v>431.05</v>
      </c>
      <c r="E521" s="109">
        <f t="shared" ref="E521:Q521" si="55">E516+E517+E518+E519+E520</f>
        <v>4028</v>
      </c>
      <c r="F521" s="109">
        <f t="shared" si="55"/>
        <v>10</v>
      </c>
      <c r="G521" s="109">
        <f t="shared" si="55"/>
        <v>3059064</v>
      </c>
      <c r="H521" s="109">
        <f t="shared" si="55"/>
        <v>61934</v>
      </c>
      <c r="I521" s="109">
        <f t="shared" si="55"/>
        <v>121</v>
      </c>
      <c r="J521" s="109">
        <f t="shared" si="55"/>
        <v>189</v>
      </c>
      <c r="K521" s="109">
        <f t="shared" si="55"/>
        <v>76</v>
      </c>
      <c r="L521" s="109">
        <f t="shared" si="55"/>
        <v>75</v>
      </c>
      <c r="M521" s="109">
        <f t="shared" si="55"/>
        <v>88</v>
      </c>
      <c r="N521" s="109">
        <f t="shared" si="55"/>
        <v>99</v>
      </c>
      <c r="O521" s="109">
        <f t="shared" si="55"/>
        <v>174</v>
      </c>
      <c r="P521" s="109">
        <f t="shared" si="55"/>
        <v>45</v>
      </c>
      <c r="Q521" s="109">
        <f t="shared" si="55"/>
        <v>10</v>
      </c>
    </row>
    <row r="524" spans="2:17" ht="18.75" x14ac:dyDescent="0.3">
      <c r="B524" s="405" t="s">
        <v>117</v>
      </c>
      <c r="C524" s="405"/>
      <c r="D524" s="405"/>
      <c r="E524" s="405"/>
      <c r="F524" s="405"/>
      <c r="G524" s="405"/>
      <c r="H524" s="405"/>
      <c r="I524" s="405"/>
      <c r="J524" s="405"/>
      <c r="K524" s="405"/>
      <c r="L524" s="405"/>
      <c r="M524" s="405"/>
      <c r="N524" s="405"/>
      <c r="O524" s="116"/>
      <c r="P524" s="116"/>
      <c r="Q524" s="116"/>
    </row>
    <row r="525" spans="2:17" x14ac:dyDescent="0.25"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2:17" x14ac:dyDescent="0.25">
      <c r="B526" s="406" t="s">
        <v>5</v>
      </c>
      <c r="C526" s="406" t="s">
        <v>12</v>
      </c>
      <c r="D526" s="406" t="s">
        <v>6</v>
      </c>
      <c r="E526" s="406" t="s">
        <v>17</v>
      </c>
      <c r="F526" s="406" t="s">
        <v>15</v>
      </c>
      <c r="G526" s="406" t="s">
        <v>100</v>
      </c>
      <c r="H526" s="406" t="s">
        <v>14</v>
      </c>
      <c r="I526" s="406" t="s">
        <v>13</v>
      </c>
      <c r="J526" s="406" t="s">
        <v>8</v>
      </c>
      <c r="K526" s="398" t="s">
        <v>113</v>
      </c>
      <c r="L526" s="409"/>
      <c r="M526" s="409"/>
      <c r="N526" s="409"/>
      <c r="O526" s="399"/>
      <c r="P526" s="413" t="s">
        <v>16</v>
      </c>
      <c r="Q526" s="413"/>
    </row>
    <row r="527" spans="2:17" ht="30" x14ac:dyDescent="0.25">
      <c r="B527" s="407"/>
      <c r="C527" s="407"/>
      <c r="D527" s="407"/>
      <c r="E527" s="407"/>
      <c r="F527" s="407"/>
      <c r="G527" s="407"/>
      <c r="H527" s="407"/>
      <c r="I527" s="407"/>
      <c r="J527" s="407"/>
      <c r="K527" s="398" t="s">
        <v>1</v>
      </c>
      <c r="L527" s="399"/>
      <c r="M527" s="398" t="s">
        <v>2</v>
      </c>
      <c r="N527" s="399"/>
      <c r="O527" s="86" t="s">
        <v>10</v>
      </c>
      <c r="P527" s="413"/>
      <c r="Q527" s="413"/>
    </row>
    <row r="528" spans="2:17" x14ac:dyDescent="0.25">
      <c r="B528" s="408"/>
      <c r="C528" s="408"/>
      <c r="D528" s="408"/>
      <c r="E528" s="408"/>
      <c r="F528" s="408"/>
      <c r="G528" s="408"/>
      <c r="H528" s="408"/>
      <c r="I528" s="408"/>
      <c r="J528" s="408"/>
      <c r="K528" s="86" t="s">
        <v>4</v>
      </c>
      <c r="L528" s="86" t="s">
        <v>3</v>
      </c>
      <c r="M528" s="86" t="s">
        <v>4</v>
      </c>
      <c r="N528" s="86" t="s">
        <v>3</v>
      </c>
      <c r="O528" s="86" t="s">
        <v>3</v>
      </c>
      <c r="P528" s="87" t="s">
        <v>1</v>
      </c>
      <c r="Q528" s="87" t="s">
        <v>2</v>
      </c>
    </row>
    <row r="529" spans="2:17" s="117" customFormat="1" x14ac:dyDescent="0.25">
      <c r="B529" s="118" t="s">
        <v>0</v>
      </c>
      <c r="C529" s="410">
        <v>42708</v>
      </c>
      <c r="D529" s="111">
        <v>153</v>
      </c>
      <c r="E529" s="111">
        <v>2535</v>
      </c>
      <c r="F529" s="111">
        <v>12</v>
      </c>
      <c r="G529" s="119">
        <v>1539000</v>
      </c>
      <c r="H529" s="119">
        <v>131000</v>
      </c>
      <c r="I529" s="111">
        <v>53</v>
      </c>
      <c r="J529" s="111">
        <v>56</v>
      </c>
      <c r="K529" s="111">
        <v>25</v>
      </c>
      <c r="L529" s="111">
        <v>23</v>
      </c>
      <c r="M529" s="111">
        <v>96</v>
      </c>
      <c r="N529" s="111">
        <v>83</v>
      </c>
      <c r="O529" s="111">
        <f>L529+N529</f>
        <v>106</v>
      </c>
      <c r="P529" s="112">
        <v>32</v>
      </c>
      <c r="Q529" s="112">
        <v>12</v>
      </c>
    </row>
    <row r="530" spans="2:17" s="117" customFormat="1" ht="30" x14ac:dyDescent="0.25">
      <c r="B530" s="118" t="s">
        <v>24</v>
      </c>
      <c r="C530" s="411"/>
      <c r="D530" s="110">
        <v>26</v>
      </c>
      <c r="E530" s="110">
        <v>439</v>
      </c>
      <c r="F530" s="110">
        <v>0</v>
      </c>
      <c r="G530" s="110">
        <v>1041867</v>
      </c>
      <c r="H530" s="110">
        <v>0</v>
      </c>
      <c r="I530" s="110">
        <v>9</v>
      </c>
      <c r="J530" s="110">
        <v>91</v>
      </c>
      <c r="K530" s="110">
        <v>8</v>
      </c>
      <c r="L530" s="110">
        <v>7</v>
      </c>
      <c r="M530" s="110">
        <v>10</v>
      </c>
      <c r="N530" s="110">
        <v>9</v>
      </c>
      <c r="O530" s="111">
        <f t="shared" ref="O530:O533" si="56">L530+N530</f>
        <v>16</v>
      </c>
      <c r="P530" s="110">
        <v>3</v>
      </c>
      <c r="Q530" s="110">
        <v>0</v>
      </c>
    </row>
    <row r="531" spans="2:17" s="117" customFormat="1" ht="30" x14ac:dyDescent="0.25">
      <c r="B531" s="118" t="s">
        <v>25</v>
      </c>
      <c r="C531" s="411"/>
      <c r="D531" s="110">
        <v>20</v>
      </c>
      <c r="E531" s="110">
        <v>400</v>
      </c>
      <c r="F531" s="119">
        <v>0</v>
      </c>
      <c r="G531" s="110">
        <v>30000</v>
      </c>
      <c r="H531" s="110">
        <v>0</v>
      </c>
      <c r="I531" s="110">
        <v>0</v>
      </c>
      <c r="J531" s="110">
        <v>1</v>
      </c>
      <c r="K531" s="110">
        <v>3</v>
      </c>
      <c r="L531" s="110">
        <v>3</v>
      </c>
      <c r="M531" s="110">
        <v>10</v>
      </c>
      <c r="N531" s="110">
        <v>10</v>
      </c>
      <c r="O531" s="111">
        <f t="shared" si="56"/>
        <v>13</v>
      </c>
      <c r="P531" s="113">
        <v>0</v>
      </c>
      <c r="Q531" s="112">
        <v>0</v>
      </c>
    </row>
    <row r="532" spans="2:17" s="117" customFormat="1" ht="30" x14ac:dyDescent="0.25">
      <c r="B532" s="118" t="s">
        <v>26</v>
      </c>
      <c r="C532" s="411"/>
      <c r="D532" s="119">
        <v>12</v>
      </c>
      <c r="E532" s="119">
        <v>0</v>
      </c>
      <c r="F532" s="119">
        <v>0</v>
      </c>
      <c r="G532" s="119">
        <v>60730</v>
      </c>
      <c r="H532" s="119">
        <v>0</v>
      </c>
      <c r="I532" s="119">
        <v>5</v>
      </c>
      <c r="J532" s="119">
        <v>8</v>
      </c>
      <c r="K532" s="119">
        <v>2</v>
      </c>
      <c r="L532" s="119">
        <v>3</v>
      </c>
      <c r="M532" s="119">
        <v>2</v>
      </c>
      <c r="N532" s="119">
        <v>2</v>
      </c>
      <c r="O532" s="111">
        <f t="shared" si="56"/>
        <v>5</v>
      </c>
      <c r="P532" s="114">
        <v>0</v>
      </c>
      <c r="Q532" s="114">
        <v>0</v>
      </c>
    </row>
    <row r="533" spans="2:17" s="117" customFormat="1" x14ac:dyDescent="0.25">
      <c r="B533" s="118" t="s">
        <v>85</v>
      </c>
      <c r="C533" s="412"/>
      <c r="D533" s="119">
        <v>0</v>
      </c>
      <c r="E533" s="119">
        <v>0</v>
      </c>
      <c r="F533" s="119">
        <v>0</v>
      </c>
      <c r="G533" s="119">
        <v>0</v>
      </c>
      <c r="H533" s="119">
        <v>0</v>
      </c>
      <c r="I533" s="119">
        <v>0</v>
      </c>
      <c r="J533" s="119">
        <v>0</v>
      </c>
      <c r="K533" s="119">
        <v>0</v>
      </c>
      <c r="L533" s="119">
        <v>0</v>
      </c>
      <c r="M533" s="119">
        <v>0</v>
      </c>
      <c r="N533" s="119">
        <v>0</v>
      </c>
      <c r="O533" s="111">
        <f t="shared" si="56"/>
        <v>0</v>
      </c>
      <c r="P533" s="114">
        <v>0</v>
      </c>
      <c r="Q533" s="114">
        <v>0</v>
      </c>
    </row>
    <row r="534" spans="2:17" x14ac:dyDescent="0.25">
      <c r="B534" s="402" t="s">
        <v>11</v>
      </c>
      <c r="C534" s="403"/>
      <c r="D534" s="109">
        <f>D529+D530+D531+D532+D533</f>
        <v>211</v>
      </c>
      <c r="E534" s="109">
        <f t="shared" ref="E534:Q534" si="57">E529+E530+E531+E532+E533</f>
        <v>3374</v>
      </c>
      <c r="F534" s="109">
        <f t="shared" si="57"/>
        <v>12</v>
      </c>
      <c r="G534" s="109">
        <f t="shared" si="57"/>
        <v>2671597</v>
      </c>
      <c r="H534" s="109">
        <f t="shared" si="57"/>
        <v>131000</v>
      </c>
      <c r="I534" s="109">
        <f t="shared" si="57"/>
        <v>67</v>
      </c>
      <c r="J534" s="109">
        <f t="shared" si="57"/>
        <v>156</v>
      </c>
      <c r="K534" s="109">
        <f t="shared" si="57"/>
        <v>38</v>
      </c>
      <c r="L534" s="109">
        <f t="shared" si="57"/>
        <v>36</v>
      </c>
      <c r="M534" s="109">
        <f t="shared" si="57"/>
        <v>118</v>
      </c>
      <c r="N534" s="109">
        <f t="shared" si="57"/>
        <v>104</v>
      </c>
      <c r="O534" s="109">
        <f t="shared" si="57"/>
        <v>140</v>
      </c>
      <c r="P534" s="109">
        <f t="shared" si="57"/>
        <v>35</v>
      </c>
      <c r="Q534" s="109">
        <f t="shared" si="57"/>
        <v>12</v>
      </c>
    </row>
    <row r="538" spans="2:17" ht="18.75" x14ac:dyDescent="0.3">
      <c r="B538" s="405" t="s">
        <v>118</v>
      </c>
      <c r="C538" s="405"/>
      <c r="D538" s="405"/>
      <c r="E538" s="405"/>
      <c r="F538" s="405"/>
      <c r="G538" s="405"/>
      <c r="H538" s="405"/>
      <c r="I538" s="405"/>
      <c r="J538" s="405"/>
      <c r="K538" s="405"/>
      <c r="L538" s="405"/>
      <c r="M538" s="405"/>
      <c r="N538" s="405"/>
      <c r="O538" s="116"/>
      <c r="P538" s="116"/>
      <c r="Q538" s="116"/>
    </row>
    <row r="539" spans="2:17" x14ac:dyDescent="0.25"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2:17" x14ac:dyDescent="0.25">
      <c r="B540" s="406" t="s">
        <v>5</v>
      </c>
      <c r="C540" s="406" t="s">
        <v>12</v>
      </c>
      <c r="D540" s="406" t="s">
        <v>6</v>
      </c>
      <c r="E540" s="406" t="s">
        <v>17</v>
      </c>
      <c r="F540" s="406" t="s">
        <v>15</v>
      </c>
      <c r="G540" s="406" t="s">
        <v>100</v>
      </c>
      <c r="H540" s="406" t="s">
        <v>14</v>
      </c>
      <c r="I540" s="406" t="s">
        <v>13</v>
      </c>
      <c r="J540" s="406" t="s">
        <v>8</v>
      </c>
      <c r="K540" s="398" t="s">
        <v>113</v>
      </c>
      <c r="L540" s="409"/>
      <c r="M540" s="409"/>
      <c r="N540" s="409"/>
      <c r="O540" s="399"/>
      <c r="P540" s="413" t="s">
        <v>16</v>
      </c>
      <c r="Q540" s="413"/>
    </row>
    <row r="541" spans="2:17" ht="30" x14ac:dyDescent="0.25">
      <c r="B541" s="407"/>
      <c r="C541" s="407"/>
      <c r="D541" s="407"/>
      <c r="E541" s="407"/>
      <c r="F541" s="407"/>
      <c r="G541" s="407"/>
      <c r="H541" s="407"/>
      <c r="I541" s="407"/>
      <c r="J541" s="407"/>
      <c r="K541" s="398" t="s">
        <v>1</v>
      </c>
      <c r="L541" s="399"/>
      <c r="M541" s="398" t="s">
        <v>2</v>
      </c>
      <c r="N541" s="399"/>
      <c r="O541" s="86" t="s">
        <v>10</v>
      </c>
      <c r="P541" s="413"/>
      <c r="Q541" s="413"/>
    </row>
    <row r="542" spans="2:17" x14ac:dyDescent="0.25">
      <c r="B542" s="408"/>
      <c r="C542" s="408"/>
      <c r="D542" s="408"/>
      <c r="E542" s="408"/>
      <c r="F542" s="408"/>
      <c r="G542" s="408"/>
      <c r="H542" s="408"/>
      <c r="I542" s="408"/>
      <c r="J542" s="408"/>
      <c r="K542" s="86" t="s">
        <v>4</v>
      </c>
      <c r="L542" s="86" t="s">
        <v>3</v>
      </c>
      <c r="M542" s="86" t="s">
        <v>4</v>
      </c>
      <c r="N542" s="86" t="s">
        <v>3</v>
      </c>
      <c r="O542" s="86" t="s">
        <v>3</v>
      </c>
      <c r="P542" s="87" t="s">
        <v>1</v>
      </c>
      <c r="Q542" s="87" t="s">
        <v>2</v>
      </c>
    </row>
    <row r="543" spans="2:17" s="120" customFormat="1" x14ac:dyDescent="0.25">
      <c r="B543" s="118" t="s">
        <v>0</v>
      </c>
      <c r="C543" s="410">
        <v>42709</v>
      </c>
      <c r="D543" s="111">
        <v>235</v>
      </c>
      <c r="E543" s="111">
        <v>3374</v>
      </c>
      <c r="F543" s="111">
        <v>36</v>
      </c>
      <c r="G543" s="119">
        <v>1434000</v>
      </c>
      <c r="H543" s="119">
        <v>147550</v>
      </c>
      <c r="I543" s="111">
        <v>74</v>
      </c>
      <c r="J543" s="111">
        <v>63</v>
      </c>
      <c r="K543" s="111">
        <v>58</v>
      </c>
      <c r="L543" s="111">
        <v>51</v>
      </c>
      <c r="M543" s="111">
        <v>89</v>
      </c>
      <c r="N543" s="111">
        <v>83</v>
      </c>
      <c r="O543" s="111">
        <f>L543+N543</f>
        <v>134</v>
      </c>
      <c r="P543" s="112">
        <v>112</v>
      </c>
      <c r="Q543" s="112">
        <v>13</v>
      </c>
    </row>
    <row r="544" spans="2:17" s="120" customFormat="1" ht="30" x14ac:dyDescent="0.25">
      <c r="B544" s="118" t="s">
        <v>24</v>
      </c>
      <c r="C544" s="411"/>
      <c r="D544" s="110">
        <v>28.9</v>
      </c>
      <c r="E544" s="110">
        <v>835</v>
      </c>
      <c r="F544" s="110">
        <v>3</v>
      </c>
      <c r="G544" s="110">
        <v>1158635</v>
      </c>
      <c r="H544" s="110">
        <v>127010</v>
      </c>
      <c r="I544" s="110">
        <v>10</v>
      </c>
      <c r="J544" s="110">
        <v>94</v>
      </c>
      <c r="K544" s="110">
        <v>21</v>
      </c>
      <c r="L544" s="110">
        <v>19</v>
      </c>
      <c r="M544" s="110">
        <v>9</v>
      </c>
      <c r="N544" s="110">
        <v>10</v>
      </c>
      <c r="O544" s="111">
        <f t="shared" ref="O544:O547" si="58">L544+N544</f>
        <v>29</v>
      </c>
      <c r="P544" s="110">
        <v>19</v>
      </c>
      <c r="Q544" s="110">
        <v>0</v>
      </c>
    </row>
    <row r="545" spans="2:17" s="120" customFormat="1" ht="30" x14ac:dyDescent="0.25">
      <c r="B545" s="118" t="s">
        <v>25</v>
      </c>
      <c r="C545" s="411"/>
      <c r="D545" s="110">
        <v>20</v>
      </c>
      <c r="E545" s="110">
        <v>900</v>
      </c>
      <c r="F545" s="119">
        <v>0</v>
      </c>
      <c r="G545" s="110">
        <v>103100</v>
      </c>
      <c r="H545" s="110">
        <v>454</v>
      </c>
      <c r="I545" s="110">
        <v>12</v>
      </c>
      <c r="J545" s="110">
        <v>7</v>
      </c>
      <c r="K545" s="110">
        <v>14</v>
      </c>
      <c r="L545" s="110">
        <v>13</v>
      </c>
      <c r="M545" s="110">
        <v>10</v>
      </c>
      <c r="N545" s="110">
        <v>10</v>
      </c>
      <c r="O545" s="111">
        <f t="shared" si="58"/>
        <v>23</v>
      </c>
      <c r="P545" s="113">
        <v>7</v>
      </c>
      <c r="Q545" s="112">
        <v>2</v>
      </c>
    </row>
    <row r="546" spans="2:17" s="120" customFormat="1" ht="30" x14ac:dyDescent="0.25">
      <c r="B546" s="118" t="s">
        <v>26</v>
      </c>
      <c r="C546" s="411"/>
      <c r="D546" s="119">
        <v>18</v>
      </c>
      <c r="E546" s="119">
        <v>160</v>
      </c>
      <c r="F546" s="119">
        <v>0</v>
      </c>
      <c r="G546" s="119">
        <v>108662</v>
      </c>
      <c r="H546" s="119">
        <v>2980</v>
      </c>
      <c r="I546" s="119">
        <v>10</v>
      </c>
      <c r="J546" s="119">
        <v>11</v>
      </c>
      <c r="K546" s="119">
        <v>12</v>
      </c>
      <c r="L546" s="119">
        <v>12</v>
      </c>
      <c r="M546" s="119">
        <v>2</v>
      </c>
      <c r="N546" s="119">
        <v>2</v>
      </c>
      <c r="O546" s="111">
        <f t="shared" si="58"/>
        <v>14</v>
      </c>
      <c r="P546" s="114">
        <v>4</v>
      </c>
      <c r="Q546" s="114">
        <v>0</v>
      </c>
    </row>
    <row r="547" spans="2:17" s="120" customFormat="1" x14ac:dyDescent="0.25">
      <c r="B547" s="118" t="s">
        <v>85</v>
      </c>
      <c r="C547" s="412"/>
      <c r="D547" s="119">
        <v>24.26</v>
      </c>
      <c r="E547" s="119">
        <v>160</v>
      </c>
      <c r="F547" s="119">
        <v>0</v>
      </c>
      <c r="G547" s="119">
        <v>0</v>
      </c>
      <c r="H547" s="119">
        <v>205404</v>
      </c>
      <c r="I547" s="119">
        <v>0</v>
      </c>
      <c r="J547" s="119">
        <v>51</v>
      </c>
      <c r="K547" s="119">
        <v>33</v>
      </c>
      <c r="L547" s="119">
        <v>33</v>
      </c>
      <c r="M547" s="119">
        <v>0</v>
      </c>
      <c r="N547" s="119">
        <v>0</v>
      </c>
      <c r="O547" s="111">
        <f t="shared" si="58"/>
        <v>33</v>
      </c>
      <c r="P547" s="114">
        <v>91</v>
      </c>
      <c r="Q547" s="114">
        <v>0</v>
      </c>
    </row>
    <row r="548" spans="2:17" x14ac:dyDescent="0.25">
      <c r="B548" s="402" t="s">
        <v>11</v>
      </c>
      <c r="C548" s="403"/>
      <c r="D548" s="109">
        <f>D543+D544+D545+D546+D547</f>
        <v>326.15999999999997</v>
      </c>
      <c r="E548" s="109">
        <f t="shared" ref="E548:Q548" si="59">E543+E544+E545+E546+E547</f>
        <v>5429</v>
      </c>
      <c r="F548" s="109">
        <f t="shared" si="59"/>
        <v>39</v>
      </c>
      <c r="G548" s="109">
        <f t="shared" si="59"/>
        <v>2804397</v>
      </c>
      <c r="H548" s="109">
        <f t="shared" si="59"/>
        <v>483398</v>
      </c>
      <c r="I548" s="109">
        <f t="shared" si="59"/>
        <v>106</v>
      </c>
      <c r="J548" s="109">
        <f t="shared" si="59"/>
        <v>226</v>
      </c>
      <c r="K548" s="109">
        <f t="shared" si="59"/>
        <v>138</v>
      </c>
      <c r="L548" s="109">
        <f t="shared" si="59"/>
        <v>128</v>
      </c>
      <c r="M548" s="109">
        <f t="shared" si="59"/>
        <v>110</v>
      </c>
      <c r="N548" s="109">
        <f t="shared" si="59"/>
        <v>105</v>
      </c>
      <c r="O548" s="109">
        <f t="shared" si="59"/>
        <v>233</v>
      </c>
      <c r="P548" s="109">
        <f t="shared" si="59"/>
        <v>233</v>
      </c>
      <c r="Q548" s="109">
        <f t="shared" si="59"/>
        <v>15</v>
      </c>
    </row>
    <row r="552" spans="2:17" ht="18.75" x14ac:dyDescent="0.3">
      <c r="B552" s="405" t="s">
        <v>119</v>
      </c>
      <c r="C552" s="405"/>
      <c r="D552" s="405"/>
      <c r="E552" s="405"/>
      <c r="F552" s="405"/>
      <c r="G552" s="405"/>
      <c r="H552" s="405"/>
      <c r="I552" s="405"/>
      <c r="J552" s="405"/>
      <c r="K552" s="405"/>
      <c r="L552" s="405"/>
      <c r="M552" s="405"/>
      <c r="N552" s="405"/>
      <c r="O552" s="121"/>
      <c r="P552" s="121"/>
      <c r="Q552" s="121"/>
    </row>
    <row r="553" spans="2:17" x14ac:dyDescent="0.25"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</row>
    <row r="554" spans="2:17" ht="15" customHeight="1" x14ac:dyDescent="0.25">
      <c r="B554" s="406" t="s">
        <v>5</v>
      </c>
      <c r="C554" s="406" t="s">
        <v>12</v>
      </c>
      <c r="D554" s="406" t="s">
        <v>6</v>
      </c>
      <c r="E554" s="406" t="s">
        <v>17</v>
      </c>
      <c r="F554" s="406" t="s">
        <v>15</v>
      </c>
      <c r="G554" s="406" t="s">
        <v>100</v>
      </c>
      <c r="H554" s="406" t="s">
        <v>14</v>
      </c>
      <c r="I554" s="406" t="s">
        <v>13</v>
      </c>
      <c r="J554" s="406" t="s">
        <v>8</v>
      </c>
      <c r="K554" s="398" t="s">
        <v>113</v>
      </c>
      <c r="L554" s="409"/>
      <c r="M554" s="409"/>
      <c r="N554" s="409"/>
      <c r="O554" s="399"/>
      <c r="P554" s="413" t="s">
        <v>16</v>
      </c>
      <c r="Q554" s="413"/>
    </row>
    <row r="555" spans="2:17" ht="30" x14ac:dyDescent="0.25">
      <c r="B555" s="407"/>
      <c r="C555" s="407"/>
      <c r="D555" s="407"/>
      <c r="E555" s="407"/>
      <c r="F555" s="407"/>
      <c r="G555" s="407"/>
      <c r="H555" s="407"/>
      <c r="I555" s="407"/>
      <c r="J555" s="407"/>
      <c r="K555" s="398" t="s">
        <v>1</v>
      </c>
      <c r="L555" s="399"/>
      <c r="M555" s="398" t="s">
        <v>2</v>
      </c>
      <c r="N555" s="399"/>
      <c r="O555" s="122" t="s">
        <v>10</v>
      </c>
      <c r="P555" s="413"/>
      <c r="Q555" s="413"/>
    </row>
    <row r="556" spans="2:17" x14ac:dyDescent="0.25">
      <c r="B556" s="408"/>
      <c r="C556" s="408"/>
      <c r="D556" s="408"/>
      <c r="E556" s="408"/>
      <c r="F556" s="408"/>
      <c r="G556" s="408"/>
      <c r="H556" s="408"/>
      <c r="I556" s="408"/>
      <c r="J556" s="408"/>
      <c r="K556" s="122" t="s">
        <v>4</v>
      </c>
      <c r="L556" s="122" t="s">
        <v>3</v>
      </c>
      <c r="M556" s="122" t="s">
        <v>4</v>
      </c>
      <c r="N556" s="122" t="s">
        <v>3</v>
      </c>
      <c r="O556" s="122" t="s">
        <v>3</v>
      </c>
      <c r="P556" s="126" t="s">
        <v>1</v>
      </c>
      <c r="Q556" s="126" t="s">
        <v>2</v>
      </c>
    </row>
    <row r="557" spans="2:17" x14ac:dyDescent="0.25">
      <c r="B557" s="123" t="s">
        <v>0</v>
      </c>
      <c r="C557" s="410">
        <v>42710</v>
      </c>
      <c r="D557" s="111">
        <v>195</v>
      </c>
      <c r="E557" s="111">
        <v>2524</v>
      </c>
      <c r="F557" s="111">
        <v>33</v>
      </c>
      <c r="G557" s="124">
        <v>1303600</v>
      </c>
      <c r="H557" s="124">
        <v>118300</v>
      </c>
      <c r="I557" s="111">
        <v>79</v>
      </c>
      <c r="J557" s="111">
        <v>70</v>
      </c>
      <c r="K557" s="111">
        <v>59</v>
      </c>
      <c r="L557" s="111">
        <v>63</v>
      </c>
      <c r="M557" s="111">
        <v>92</v>
      </c>
      <c r="N557" s="111">
        <v>86</v>
      </c>
      <c r="O557" s="111">
        <f>L557+N557</f>
        <v>149</v>
      </c>
      <c r="P557" s="112">
        <v>141</v>
      </c>
      <c r="Q557" s="112">
        <v>14</v>
      </c>
    </row>
    <row r="558" spans="2:17" ht="30" x14ac:dyDescent="0.25">
      <c r="B558" s="123" t="s">
        <v>24</v>
      </c>
      <c r="C558" s="411"/>
      <c r="D558" s="110">
        <v>39</v>
      </c>
      <c r="E558" s="110">
        <v>2325</v>
      </c>
      <c r="F558" s="110">
        <v>3</v>
      </c>
      <c r="G558" s="110">
        <v>1190477</v>
      </c>
      <c r="H558" s="110">
        <v>82690</v>
      </c>
      <c r="I558" s="110">
        <v>9</v>
      </c>
      <c r="J558" s="110">
        <v>97</v>
      </c>
      <c r="K558" s="110">
        <v>24</v>
      </c>
      <c r="L558" s="110">
        <v>24</v>
      </c>
      <c r="M558" s="110">
        <v>9</v>
      </c>
      <c r="N558" s="110">
        <v>11</v>
      </c>
      <c r="O558" s="111">
        <f t="shared" ref="O558:O561" si="60">L558+N558</f>
        <v>35</v>
      </c>
      <c r="P558" s="110">
        <v>21</v>
      </c>
      <c r="Q558" s="110">
        <v>0</v>
      </c>
    </row>
    <row r="559" spans="2:17" ht="30" x14ac:dyDescent="0.25">
      <c r="B559" s="123" t="s">
        <v>25</v>
      </c>
      <c r="C559" s="411"/>
      <c r="D559" s="110">
        <v>23</v>
      </c>
      <c r="E559" s="110">
        <v>920</v>
      </c>
      <c r="F559" s="124">
        <v>0</v>
      </c>
      <c r="G559" s="110">
        <v>112100</v>
      </c>
      <c r="H559" s="110">
        <v>573</v>
      </c>
      <c r="I559" s="110">
        <v>10</v>
      </c>
      <c r="J559" s="110">
        <v>9</v>
      </c>
      <c r="K559" s="110">
        <v>14</v>
      </c>
      <c r="L559" s="110">
        <v>13</v>
      </c>
      <c r="M559" s="110">
        <v>10</v>
      </c>
      <c r="N559" s="110">
        <v>10</v>
      </c>
      <c r="O559" s="111">
        <f t="shared" si="60"/>
        <v>23</v>
      </c>
      <c r="P559" s="113">
        <v>5</v>
      </c>
      <c r="Q559" s="112">
        <v>2</v>
      </c>
    </row>
    <row r="560" spans="2:17" ht="30" x14ac:dyDescent="0.25">
      <c r="B560" s="123" t="s">
        <v>26</v>
      </c>
      <c r="C560" s="411"/>
      <c r="D560" s="124">
        <v>12</v>
      </c>
      <c r="E560" s="124">
        <v>210</v>
      </c>
      <c r="F560" s="124">
        <v>0</v>
      </c>
      <c r="G560" s="124">
        <v>104630</v>
      </c>
      <c r="H560" s="124">
        <v>0</v>
      </c>
      <c r="I560" s="124">
        <v>11</v>
      </c>
      <c r="J560" s="124">
        <v>12</v>
      </c>
      <c r="K560" s="124">
        <v>12</v>
      </c>
      <c r="L560" s="124">
        <v>14</v>
      </c>
      <c r="M560" s="124">
        <v>2</v>
      </c>
      <c r="N560" s="124">
        <v>1</v>
      </c>
      <c r="O560" s="111">
        <f t="shared" si="60"/>
        <v>15</v>
      </c>
      <c r="P560" s="114">
        <v>4</v>
      </c>
      <c r="Q560" s="114">
        <v>0</v>
      </c>
    </row>
    <row r="561" spans="2:18" x14ac:dyDescent="0.25">
      <c r="B561" s="123" t="s">
        <v>85</v>
      </c>
      <c r="C561" s="412"/>
      <c r="D561" s="124">
        <v>88.68</v>
      </c>
      <c r="E561" s="124">
        <v>284</v>
      </c>
      <c r="F561" s="124">
        <v>0</v>
      </c>
      <c r="G561" s="124">
        <v>0</v>
      </c>
      <c r="H561" s="124">
        <v>247399</v>
      </c>
      <c r="I561" s="124">
        <v>0</v>
      </c>
      <c r="J561" s="124">
        <v>45</v>
      </c>
      <c r="K561" s="124">
        <v>35</v>
      </c>
      <c r="L561" s="124">
        <v>35</v>
      </c>
      <c r="M561" s="124">
        <v>0</v>
      </c>
      <c r="N561" s="124">
        <v>0</v>
      </c>
      <c r="O561" s="111">
        <f t="shared" si="60"/>
        <v>35</v>
      </c>
      <c r="P561" s="114">
        <v>94</v>
      </c>
      <c r="Q561" s="114">
        <v>0</v>
      </c>
    </row>
    <row r="562" spans="2:18" x14ac:dyDescent="0.25">
      <c r="B562" s="402" t="s">
        <v>11</v>
      </c>
      <c r="C562" s="403"/>
      <c r="D562" s="125">
        <f>D557+D558+D559+D560+D561</f>
        <v>357.68</v>
      </c>
      <c r="E562" s="125">
        <f t="shared" ref="E562:Q562" si="61">E557+E558+E559+E560+E561</f>
        <v>6263</v>
      </c>
      <c r="F562" s="125">
        <f t="shared" si="61"/>
        <v>36</v>
      </c>
      <c r="G562" s="125">
        <f t="shared" si="61"/>
        <v>2710807</v>
      </c>
      <c r="H562" s="125">
        <f t="shared" si="61"/>
        <v>448962</v>
      </c>
      <c r="I562" s="125">
        <f t="shared" si="61"/>
        <v>109</v>
      </c>
      <c r="J562" s="125">
        <f t="shared" si="61"/>
        <v>233</v>
      </c>
      <c r="K562" s="125">
        <f t="shared" si="61"/>
        <v>144</v>
      </c>
      <c r="L562" s="125">
        <f t="shared" si="61"/>
        <v>149</v>
      </c>
      <c r="M562" s="125">
        <f t="shared" si="61"/>
        <v>113</v>
      </c>
      <c r="N562" s="125">
        <f t="shared" si="61"/>
        <v>108</v>
      </c>
      <c r="O562" s="125">
        <f t="shared" si="61"/>
        <v>257</v>
      </c>
      <c r="P562" s="125">
        <f t="shared" si="61"/>
        <v>265</v>
      </c>
      <c r="Q562" s="125">
        <f t="shared" si="61"/>
        <v>16</v>
      </c>
    </row>
    <row r="567" spans="2:18" ht="18.75" x14ac:dyDescent="0.3">
      <c r="B567" s="405" t="s">
        <v>120</v>
      </c>
      <c r="C567" s="405"/>
      <c r="D567" s="405"/>
      <c r="E567" s="405"/>
      <c r="F567" s="405"/>
      <c r="G567" s="405"/>
      <c r="H567" s="405"/>
      <c r="I567" s="405"/>
      <c r="J567" s="405"/>
      <c r="K567" s="405"/>
      <c r="L567" s="405"/>
      <c r="M567" s="405"/>
      <c r="N567" s="405"/>
      <c r="O567" s="121"/>
      <c r="P567" s="121"/>
      <c r="Q567" s="121"/>
      <c r="R567" s="121"/>
    </row>
    <row r="568" spans="2:18" x14ac:dyDescent="0.25"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</row>
    <row r="569" spans="2:18" x14ac:dyDescent="0.25">
      <c r="B569" s="406" t="s">
        <v>5</v>
      </c>
      <c r="C569" s="406" t="s">
        <v>12</v>
      </c>
      <c r="D569" s="406" t="s">
        <v>6</v>
      </c>
      <c r="E569" s="406" t="s">
        <v>17</v>
      </c>
      <c r="F569" s="406" t="s">
        <v>15</v>
      </c>
      <c r="G569" s="406" t="s">
        <v>100</v>
      </c>
      <c r="H569" s="406" t="s">
        <v>14</v>
      </c>
      <c r="I569" s="406" t="s">
        <v>13</v>
      </c>
      <c r="J569" s="406" t="s">
        <v>8</v>
      </c>
      <c r="K569" s="398" t="s">
        <v>113</v>
      </c>
      <c r="L569" s="409"/>
      <c r="M569" s="409"/>
      <c r="N569" s="409"/>
      <c r="O569" s="399"/>
      <c r="P569" s="413" t="s">
        <v>16</v>
      </c>
      <c r="Q569" s="413"/>
      <c r="R569" s="121"/>
    </row>
    <row r="570" spans="2:18" ht="30" x14ac:dyDescent="0.25">
      <c r="B570" s="407"/>
      <c r="C570" s="407"/>
      <c r="D570" s="407"/>
      <c r="E570" s="407"/>
      <c r="F570" s="407"/>
      <c r="G570" s="407"/>
      <c r="H570" s="407"/>
      <c r="I570" s="407"/>
      <c r="J570" s="407"/>
      <c r="K570" s="398" t="s">
        <v>1</v>
      </c>
      <c r="L570" s="399"/>
      <c r="M570" s="398" t="s">
        <v>2</v>
      </c>
      <c r="N570" s="399"/>
      <c r="O570" s="122" t="s">
        <v>10</v>
      </c>
      <c r="P570" s="413"/>
      <c r="Q570" s="413"/>
      <c r="R570" s="121"/>
    </row>
    <row r="571" spans="2:18" x14ac:dyDescent="0.25">
      <c r="B571" s="408"/>
      <c r="C571" s="408"/>
      <c r="D571" s="408"/>
      <c r="E571" s="408"/>
      <c r="F571" s="408"/>
      <c r="G571" s="408"/>
      <c r="H571" s="408"/>
      <c r="I571" s="408"/>
      <c r="J571" s="408"/>
      <c r="K571" s="122" t="s">
        <v>4</v>
      </c>
      <c r="L571" s="122" t="s">
        <v>3</v>
      </c>
      <c r="M571" s="122" t="s">
        <v>4</v>
      </c>
      <c r="N571" s="122" t="s">
        <v>3</v>
      </c>
      <c r="O571" s="122" t="s">
        <v>3</v>
      </c>
      <c r="P571" s="126" t="s">
        <v>1</v>
      </c>
      <c r="Q571" s="126" t="s">
        <v>2</v>
      </c>
      <c r="R571" s="121"/>
    </row>
    <row r="572" spans="2:18" x14ac:dyDescent="0.25">
      <c r="B572" s="123" t="s">
        <v>0</v>
      </c>
      <c r="C572" s="410">
        <v>42711</v>
      </c>
      <c r="D572" s="111">
        <v>86</v>
      </c>
      <c r="E572" s="111">
        <v>4056</v>
      </c>
      <c r="F572" s="111">
        <v>30</v>
      </c>
      <c r="G572" s="124">
        <v>987000</v>
      </c>
      <c r="H572" s="124">
        <v>155800</v>
      </c>
      <c r="I572" s="111">
        <v>92</v>
      </c>
      <c r="J572" s="111">
        <v>89</v>
      </c>
      <c r="K572" s="111">
        <v>61</v>
      </c>
      <c r="L572" s="111">
        <v>55</v>
      </c>
      <c r="M572" s="111">
        <v>99</v>
      </c>
      <c r="N572" s="111">
        <v>93</v>
      </c>
      <c r="O572" s="111">
        <f>L572+N572</f>
        <v>148</v>
      </c>
      <c r="P572" s="112">
        <v>132</v>
      </c>
      <c r="Q572" s="112">
        <v>12</v>
      </c>
      <c r="R572" s="121"/>
    </row>
    <row r="573" spans="2:18" ht="30" x14ac:dyDescent="0.25">
      <c r="B573" s="123" t="s">
        <v>24</v>
      </c>
      <c r="C573" s="411"/>
      <c r="D573" s="110">
        <v>39</v>
      </c>
      <c r="E573" s="110">
        <v>2325</v>
      </c>
      <c r="F573" s="110">
        <v>3</v>
      </c>
      <c r="G573" s="110">
        <v>1190477</v>
      </c>
      <c r="H573" s="110">
        <v>82690</v>
      </c>
      <c r="I573" s="110">
        <v>9</v>
      </c>
      <c r="J573" s="110">
        <v>97</v>
      </c>
      <c r="K573" s="110">
        <v>24</v>
      </c>
      <c r="L573" s="110">
        <v>24</v>
      </c>
      <c r="M573" s="110">
        <v>9</v>
      </c>
      <c r="N573" s="110">
        <v>11</v>
      </c>
      <c r="O573" s="111">
        <f t="shared" ref="O573:O576" si="62">L573+N573</f>
        <v>35</v>
      </c>
      <c r="P573" s="110">
        <v>21</v>
      </c>
      <c r="Q573" s="110">
        <v>0</v>
      </c>
      <c r="R573" s="121"/>
    </row>
    <row r="574" spans="2:18" ht="30" x14ac:dyDescent="0.25">
      <c r="B574" s="123" t="s">
        <v>25</v>
      </c>
      <c r="C574" s="411"/>
      <c r="D574" s="110">
        <v>23</v>
      </c>
      <c r="E574" s="110">
        <v>920</v>
      </c>
      <c r="F574" s="124">
        <v>0</v>
      </c>
      <c r="G574" s="110">
        <v>112100</v>
      </c>
      <c r="H574" s="110">
        <v>573</v>
      </c>
      <c r="I574" s="110">
        <v>10</v>
      </c>
      <c r="J574" s="110">
        <v>9</v>
      </c>
      <c r="K574" s="110">
        <v>14</v>
      </c>
      <c r="L574" s="110">
        <v>13</v>
      </c>
      <c r="M574" s="110">
        <v>10</v>
      </c>
      <c r="N574" s="110">
        <v>10</v>
      </c>
      <c r="O574" s="111">
        <f t="shared" si="62"/>
        <v>23</v>
      </c>
      <c r="P574" s="113">
        <v>5</v>
      </c>
      <c r="Q574" s="112">
        <v>2</v>
      </c>
      <c r="R574" s="121"/>
    </row>
    <row r="575" spans="2:18" ht="30" x14ac:dyDescent="0.25">
      <c r="B575" s="123" t="s">
        <v>26</v>
      </c>
      <c r="C575" s="411"/>
      <c r="D575" s="124">
        <v>12</v>
      </c>
      <c r="E575" s="124">
        <v>210</v>
      </c>
      <c r="F575" s="124">
        <v>0</v>
      </c>
      <c r="G575" s="124">
        <v>104630</v>
      </c>
      <c r="H575" s="124">
        <v>0</v>
      </c>
      <c r="I575" s="124">
        <v>11</v>
      </c>
      <c r="J575" s="124">
        <v>12</v>
      </c>
      <c r="K575" s="124">
        <v>12</v>
      </c>
      <c r="L575" s="124">
        <v>14</v>
      </c>
      <c r="M575" s="124">
        <v>2</v>
      </c>
      <c r="N575" s="124">
        <v>1</v>
      </c>
      <c r="O575" s="111">
        <f t="shared" si="62"/>
        <v>15</v>
      </c>
      <c r="P575" s="114">
        <v>4</v>
      </c>
      <c r="Q575" s="114">
        <v>0</v>
      </c>
      <c r="R575" s="121"/>
    </row>
    <row r="576" spans="2:18" x14ac:dyDescent="0.25">
      <c r="B576" s="123" t="s">
        <v>85</v>
      </c>
      <c r="C576" s="412"/>
      <c r="D576" s="124">
        <v>88.68</v>
      </c>
      <c r="E576" s="124">
        <v>284</v>
      </c>
      <c r="F576" s="124">
        <v>0</v>
      </c>
      <c r="G576" s="124">
        <v>0</v>
      </c>
      <c r="H576" s="124">
        <v>247399</v>
      </c>
      <c r="I576" s="124">
        <v>0</v>
      </c>
      <c r="J576" s="124">
        <v>45</v>
      </c>
      <c r="K576" s="124">
        <v>35</v>
      </c>
      <c r="L576" s="124">
        <v>35</v>
      </c>
      <c r="M576" s="124">
        <v>0</v>
      </c>
      <c r="N576" s="124">
        <v>0</v>
      </c>
      <c r="O576" s="111">
        <f t="shared" si="62"/>
        <v>35</v>
      </c>
      <c r="P576" s="114">
        <v>94</v>
      </c>
      <c r="Q576" s="114">
        <v>0</v>
      </c>
      <c r="R576" s="121"/>
    </row>
    <row r="577" spans="2:18" x14ac:dyDescent="0.25">
      <c r="B577" s="402" t="s">
        <v>11</v>
      </c>
      <c r="C577" s="403"/>
      <c r="D577" s="125">
        <f>D572+D573+D574+D575+D576</f>
        <v>248.68</v>
      </c>
      <c r="E577" s="125">
        <f t="shared" ref="E577:Q577" si="63">E572+E573+E574+E575+E576</f>
        <v>7795</v>
      </c>
      <c r="F577" s="125">
        <f t="shared" si="63"/>
        <v>33</v>
      </c>
      <c r="G577" s="125">
        <f t="shared" si="63"/>
        <v>2394207</v>
      </c>
      <c r="H577" s="125">
        <f t="shared" si="63"/>
        <v>486462</v>
      </c>
      <c r="I577" s="125">
        <f t="shared" si="63"/>
        <v>122</v>
      </c>
      <c r="J577" s="125">
        <f t="shared" si="63"/>
        <v>252</v>
      </c>
      <c r="K577" s="125">
        <f t="shared" si="63"/>
        <v>146</v>
      </c>
      <c r="L577" s="125">
        <f t="shared" si="63"/>
        <v>141</v>
      </c>
      <c r="M577" s="125">
        <f t="shared" si="63"/>
        <v>120</v>
      </c>
      <c r="N577" s="125">
        <f t="shared" si="63"/>
        <v>115</v>
      </c>
      <c r="O577" s="125">
        <f t="shared" si="63"/>
        <v>256</v>
      </c>
      <c r="P577" s="125">
        <f t="shared" si="63"/>
        <v>256</v>
      </c>
      <c r="Q577" s="125">
        <f t="shared" si="63"/>
        <v>14</v>
      </c>
      <c r="R577" s="121"/>
    </row>
    <row r="578" spans="2:18" x14ac:dyDescent="0.25"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</row>
    <row r="582" spans="2:18" x14ac:dyDescent="0.25"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</row>
    <row r="583" spans="2:18" ht="18.75" x14ac:dyDescent="0.3">
      <c r="B583" s="405" t="s">
        <v>121</v>
      </c>
      <c r="C583" s="405"/>
      <c r="D583" s="405"/>
      <c r="E583" s="405"/>
      <c r="F583" s="405"/>
      <c r="G583" s="405"/>
      <c r="H583" s="405"/>
      <c r="I583" s="405"/>
      <c r="J583" s="405"/>
      <c r="K583" s="405"/>
      <c r="L583" s="405"/>
      <c r="M583" s="405"/>
      <c r="N583" s="405"/>
      <c r="O583" s="121"/>
      <c r="P583" s="121"/>
      <c r="Q583" s="121"/>
    </row>
    <row r="584" spans="2:18" x14ac:dyDescent="0.25"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</row>
    <row r="585" spans="2:18" x14ac:dyDescent="0.25">
      <c r="B585" s="406" t="s">
        <v>5</v>
      </c>
      <c r="C585" s="406" t="s">
        <v>12</v>
      </c>
      <c r="D585" s="406" t="s">
        <v>6</v>
      </c>
      <c r="E585" s="406" t="s">
        <v>17</v>
      </c>
      <c r="F585" s="406" t="s">
        <v>15</v>
      </c>
      <c r="G585" s="406" t="s">
        <v>100</v>
      </c>
      <c r="H585" s="406" t="s">
        <v>14</v>
      </c>
      <c r="I585" s="406" t="s">
        <v>13</v>
      </c>
      <c r="J585" s="406" t="s">
        <v>8</v>
      </c>
      <c r="K585" s="398" t="s">
        <v>113</v>
      </c>
      <c r="L585" s="409"/>
      <c r="M585" s="409"/>
      <c r="N585" s="409"/>
      <c r="O585" s="399"/>
      <c r="P585" s="413" t="s">
        <v>16</v>
      </c>
      <c r="Q585" s="413"/>
    </row>
    <row r="586" spans="2:18" ht="30" x14ac:dyDescent="0.25">
      <c r="B586" s="407"/>
      <c r="C586" s="407"/>
      <c r="D586" s="407"/>
      <c r="E586" s="407"/>
      <c r="F586" s="407"/>
      <c r="G586" s="407"/>
      <c r="H586" s="407"/>
      <c r="I586" s="407"/>
      <c r="J586" s="407"/>
      <c r="K586" s="398" t="s">
        <v>1</v>
      </c>
      <c r="L586" s="399"/>
      <c r="M586" s="398" t="s">
        <v>2</v>
      </c>
      <c r="N586" s="399"/>
      <c r="O586" s="122" t="s">
        <v>10</v>
      </c>
      <c r="P586" s="413"/>
      <c r="Q586" s="413"/>
    </row>
    <row r="587" spans="2:18" x14ac:dyDescent="0.25">
      <c r="B587" s="408"/>
      <c r="C587" s="408"/>
      <c r="D587" s="408"/>
      <c r="E587" s="408"/>
      <c r="F587" s="408"/>
      <c r="G587" s="408"/>
      <c r="H587" s="408"/>
      <c r="I587" s="408"/>
      <c r="J587" s="408"/>
      <c r="K587" s="122" t="s">
        <v>4</v>
      </c>
      <c r="L587" s="122" t="s">
        <v>3</v>
      </c>
      <c r="M587" s="122" t="s">
        <v>4</v>
      </c>
      <c r="N587" s="122" t="s">
        <v>3</v>
      </c>
      <c r="O587" s="122" t="s">
        <v>3</v>
      </c>
      <c r="P587" s="126" t="s">
        <v>1</v>
      </c>
      <c r="Q587" s="126" t="s">
        <v>2</v>
      </c>
    </row>
    <row r="588" spans="2:18" x14ac:dyDescent="0.25">
      <c r="B588" s="123" t="s">
        <v>0</v>
      </c>
      <c r="C588" s="410">
        <v>42712</v>
      </c>
      <c r="D588" s="111">
        <v>20</v>
      </c>
      <c r="E588" s="111">
        <v>4269</v>
      </c>
      <c r="F588" s="111">
        <v>30</v>
      </c>
      <c r="G588" s="124">
        <v>787000</v>
      </c>
      <c r="H588" s="124">
        <v>78600</v>
      </c>
      <c r="I588" s="111">
        <v>81</v>
      </c>
      <c r="J588" s="111">
        <v>60</v>
      </c>
      <c r="K588" s="111">
        <v>60</v>
      </c>
      <c r="L588" s="111">
        <v>55</v>
      </c>
      <c r="M588" s="111">
        <v>100</v>
      </c>
      <c r="N588" s="111">
        <v>94</v>
      </c>
      <c r="O588" s="111">
        <f>L588+N588</f>
        <v>149</v>
      </c>
      <c r="P588" s="112">
        <v>121</v>
      </c>
      <c r="Q588" s="112">
        <v>11</v>
      </c>
    </row>
    <row r="589" spans="2:18" s="120" customFormat="1" ht="30" x14ac:dyDescent="0.25">
      <c r="B589" s="123" t="s">
        <v>24</v>
      </c>
      <c r="C589" s="411"/>
      <c r="D589" s="110">
        <v>56.73</v>
      </c>
      <c r="E589" s="110">
        <v>4134.24</v>
      </c>
      <c r="F589" s="110">
        <v>6</v>
      </c>
      <c r="G589" s="110">
        <v>2201790</v>
      </c>
      <c r="H589" s="110">
        <v>259840</v>
      </c>
      <c r="I589" s="110">
        <v>13</v>
      </c>
      <c r="J589" s="110">
        <v>185</v>
      </c>
      <c r="K589" s="110">
        <v>48</v>
      </c>
      <c r="L589" s="110">
        <v>46</v>
      </c>
      <c r="M589" s="110">
        <v>19</v>
      </c>
      <c r="N589" s="110">
        <v>20</v>
      </c>
      <c r="O589" s="111">
        <f t="shared" ref="O589:O592" si="64">L589+N589</f>
        <v>66</v>
      </c>
      <c r="P589" s="110">
        <v>42</v>
      </c>
      <c r="Q589" s="110">
        <v>0</v>
      </c>
    </row>
    <row r="590" spans="2:18" s="120" customFormat="1" ht="30" x14ac:dyDescent="0.25">
      <c r="B590" s="123" t="s">
        <v>25</v>
      </c>
      <c r="C590" s="411"/>
      <c r="D590" s="110">
        <v>16</v>
      </c>
      <c r="E590" s="110">
        <v>1030</v>
      </c>
      <c r="F590" s="124">
        <v>0</v>
      </c>
      <c r="G590" s="110">
        <v>160060</v>
      </c>
      <c r="H590" s="110">
        <v>580</v>
      </c>
      <c r="I590" s="110">
        <v>36</v>
      </c>
      <c r="J590" s="110">
        <v>14</v>
      </c>
      <c r="K590" s="110">
        <v>14</v>
      </c>
      <c r="L590" s="110">
        <v>13</v>
      </c>
      <c r="M590" s="110">
        <v>10</v>
      </c>
      <c r="N590" s="110">
        <v>10</v>
      </c>
      <c r="O590" s="111">
        <f t="shared" si="64"/>
        <v>23</v>
      </c>
      <c r="P590" s="113">
        <v>7</v>
      </c>
      <c r="Q590" s="112">
        <v>2</v>
      </c>
    </row>
    <row r="591" spans="2:18" s="120" customFormat="1" ht="30" x14ac:dyDescent="0.25">
      <c r="B591" s="123" t="s">
        <v>26</v>
      </c>
      <c r="C591" s="411"/>
      <c r="D591" s="124">
        <v>12</v>
      </c>
      <c r="E591" s="124">
        <v>180</v>
      </c>
      <c r="F591" s="124">
        <v>0</v>
      </c>
      <c r="G591" s="124">
        <v>31315</v>
      </c>
      <c r="H591" s="124">
        <v>3</v>
      </c>
      <c r="I591" s="124">
        <v>14</v>
      </c>
      <c r="J591" s="124">
        <v>12</v>
      </c>
      <c r="K591" s="124">
        <v>12</v>
      </c>
      <c r="L591" s="124">
        <v>12</v>
      </c>
      <c r="M591" s="124">
        <v>2</v>
      </c>
      <c r="N591" s="124">
        <v>2</v>
      </c>
      <c r="O591" s="111">
        <f t="shared" si="64"/>
        <v>14</v>
      </c>
      <c r="P591" s="114">
        <v>4</v>
      </c>
      <c r="Q591" s="114">
        <v>0</v>
      </c>
    </row>
    <row r="592" spans="2:18" s="120" customFormat="1" x14ac:dyDescent="0.25">
      <c r="B592" s="123" t="s">
        <v>85</v>
      </c>
      <c r="C592" s="412"/>
      <c r="D592" s="124">
        <v>53.3</v>
      </c>
      <c r="E592" s="124">
        <v>323</v>
      </c>
      <c r="F592" s="124">
        <v>0</v>
      </c>
      <c r="G592" s="124">
        <v>0</v>
      </c>
      <c r="H592" s="124">
        <v>201691</v>
      </c>
      <c r="I592" s="124">
        <v>0</v>
      </c>
      <c r="J592" s="124">
        <v>59</v>
      </c>
      <c r="K592" s="124">
        <v>37</v>
      </c>
      <c r="L592" s="124">
        <v>37</v>
      </c>
      <c r="M592" s="124">
        <v>0</v>
      </c>
      <c r="N592" s="124">
        <v>0</v>
      </c>
      <c r="O592" s="111">
        <f t="shared" si="64"/>
        <v>37</v>
      </c>
      <c r="P592" s="114">
        <v>94</v>
      </c>
      <c r="Q592" s="114">
        <v>0</v>
      </c>
    </row>
    <row r="593" spans="2:17" x14ac:dyDescent="0.25">
      <c r="B593" s="402" t="s">
        <v>11</v>
      </c>
      <c r="C593" s="403"/>
      <c r="D593" s="125">
        <f>D588+D589+D590+D591+D592</f>
        <v>158.02999999999997</v>
      </c>
      <c r="E593" s="125">
        <f t="shared" ref="E593:Q593" si="65">E588+E589+E590+E591+E592</f>
        <v>9936.24</v>
      </c>
      <c r="F593" s="125">
        <f t="shared" si="65"/>
        <v>36</v>
      </c>
      <c r="G593" s="125">
        <f t="shared" si="65"/>
        <v>3180165</v>
      </c>
      <c r="H593" s="125">
        <f t="shared" si="65"/>
        <v>540714</v>
      </c>
      <c r="I593" s="125">
        <f t="shared" si="65"/>
        <v>144</v>
      </c>
      <c r="J593" s="125">
        <f t="shared" si="65"/>
        <v>330</v>
      </c>
      <c r="K593" s="125">
        <f t="shared" si="65"/>
        <v>171</v>
      </c>
      <c r="L593" s="125">
        <f t="shared" si="65"/>
        <v>163</v>
      </c>
      <c r="M593" s="125">
        <f t="shared" si="65"/>
        <v>131</v>
      </c>
      <c r="N593" s="125">
        <f t="shared" si="65"/>
        <v>126</v>
      </c>
      <c r="O593" s="125">
        <f t="shared" si="65"/>
        <v>289</v>
      </c>
      <c r="P593" s="125">
        <f t="shared" si="65"/>
        <v>268</v>
      </c>
      <c r="Q593" s="125">
        <f t="shared" si="65"/>
        <v>13</v>
      </c>
    </row>
    <row r="596" spans="2:17" ht="18.75" hidden="1" customHeight="1" x14ac:dyDescent="0.25"/>
    <row r="597" spans="2:17" hidden="1" x14ac:dyDescent="0.25"/>
    <row r="598" spans="2:17" hidden="1" x14ac:dyDescent="0.25"/>
    <row r="599" spans="2:17" hidden="1" x14ac:dyDescent="0.25"/>
    <row r="600" spans="2:17" hidden="1" x14ac:dyDescent="0.25">
      <c r="C600" s="105" t="s">
        <v>122</v>
      </c>
      <c r="D600" s="51">
        <f>E593+E577+E562+E548+E534+E521+E508+E493</f>
        <v>47854.239999999998</v>
      </c>
      <c r="E600" s="51"/>
    </row>
    <row r="601" spans="2:17" hidden="1" x14ac:dyDescent="0.25">
      <c r="F601" s="51"/>
    </row>
    <row r="602" spans="2:17" hidden="1" x14ac:dyDescent="0.25"/>
    <row r="603" spans="2:17" hidden="1" x14ac:dyDescent="0.25">
      <c r="C603" s="127" t="s">
        <v>123</v>
      </c>
      <c r="D603" s="128">
        <f>E478+E463+E448+E433+E418+E403+E389+E373+E358+E344+E329+E314</f>
        <v>58913</v>
      </c>
      <c r="E603" s="127"/>
      <c r="F603" s="127"/>
    </row>
    <row r="604" spans="2:17" hidden="1" x14ac:dyDescent="0.25">
      <c r="C604" s="127"/>
      <c r="D604" s="127"/>
      <c r="E604" s="127"/>
      <c r="F604" s="128" t="s">
        <v>126</v>
      </c>
      <c r="G604">
        <v>80076</v>
      </c>
    </row>
    <row r="605" spans="2:17" hidden="1" x14ac:dyDescent="0.25">
      <c r="C605" s="127" t="s">
        <v>124</v>
      </c>
      <c r="D605" s="129">
        <v>18924</v>
      </c>
      <c r="E605" s="127" t="s">
        <v>125</v>
      </c>
      <c r="F605" s="127"/>
    </row>
    <row r="606" spans="2:17" hidden="1" x14ac:dyDescent="0.25"/>
    <row r="607" spans="2:17" hidden="1" x14ac:dyDescent="0.25"/>
    <row r="608" spans="2:17" hidden="1" x14ac:dyDescent="0.25"/>
    <row r="609" spans="2:17" hidden="1" x14ac:dyDescent="0.25"/>
    <row r="610" spans="2:17" ht="18.75" hidden="1" x14ac:dyDescent="0.25">
      <c r="C610" s="130" t="s">
        <v>127</v>
      </c>
      <c r="D610" s="130" t="s">
        <v>128</v>
      </c>
      <c r="E610" s="130" t="s">
        <v>130</v>
      </c>
    </row>
    <row r="611" spans="2:17" ht="18.75" hidden="1" x14ac:dyDescent="0.3">
      <c r="C611" s="106" t="s">
        <v>129</v>
      </c>
      <c r="D611" s="106">
        <v>18924</v>
      </c>
      <c r="E611" s="106">
        <v>2239</v>
      </c>
    </row>
    <row r="612" spans="2:17" ht="18.75" hidden="1" x14ac:dyDescent="0.3">
      <c r="C612" s="106" t="s">
        <v>131</v>
      </c>
      <c r="D612" s="106">
        <v>58913</v>
      </c>
      <c r="E612" s="106"/>
    </row>
    <row r="613" spans="2:17" ht="18.75" hidden="1" x14ac:dyDescent="0.3">
      <c r="C613" s="106" t="s">
        <v>132</v>
      </c>
      <c r="D613" s="106">
        <v>47854</v>
      </c>
      <c r="E613" s="106"/>
    </row>
    <row r="618" spans="2:17" ht="18.75" x14ac:dyDescent="0.3">
      <c r="B618" s="405" t="s">
        <v>133</v>
      </c>
      <c r="C618" s="405"/>
      <c r="D618" s="405"/>
      <c r="E618" s="405"/>
      <c r="F618" s="405"/>
      <c r="G618" s="405"/>
      <c r="H618" s="405"/>
      <c r="I618" s="405"/>
      <c r="J618" s="405"/>
      <c r="K618" s="405"/>
      <c r="L618" s="405"/>
      <c r="M618" s="405"/>
      <c r="N618" s="405"/>
      <c r="O618" s="121"/>
      <c r="P618" s="121"/>
      <c r="Q618" s="121"/>
    </row>
    <row r="619" spans="2:17" x14ac:dyDescent="0.25"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</row>
    <row r="620" spans="2:17" ht="41.25" customHeight="1" x14ac:dyDescent="0.25">
      <c r="B620" s="406" t="s">
        <v>5</v>
      </c>
      <c r="C620" s="406" t="s">
        <v>12</v>
      </c>
      <c r="D620" s="406" t="s">
        <v>6</v>
      </c>
      <c r="E620" s="406" t="s">
        <v>17</v>
      </c>
      <c r="F620" s="406" t="s">
        <v>15</v>
      </c>
      <c r="G620" s="406" t="s">
        <v>100</v>
      </c>
      <c r="H620" s="406" t="s">
        <v>14</v>
      </c>
      <c r="I620" s="406" t="s">
        <v>13</v>
      </c>
      <c r="J620" s="406" t="s">
        <v>8</v>
      </c>
      <c r="K620" s="398" t="s">
        <v>113</v>
      </c>
      <c r="L620" s="409"/>
      <c r="M620" s="409"/>
      <c r="N620" s="409"/>
      <c r="O620" s="399"/>
      <c r="P620" s="413" t="s">
        <v>16</v>
      </c>
      <c r="Q620" s="413"/>
    </row>
    <row r="621" spans="2:17" ht="30" x14ac:dyDescent="0.25">
      <c r="B621" s="407"/>
      <c r="C621" s="407"/>
      <c r="D621" s="407"/>
      <c r="E621" s="407"/>
      <c r="F621" s="407"/>
      <c r="G621" s="407"/>
      <c r="H621" s="407"/>
      <c r="I621" s="407"/>
      <c r="J621" s="407"/>
      <c r="K621" s="398" t="s">
        <v>1</v>
      </c>
      <c r="L621" s="399"/>
      <c r="M621" s="398" t="s">
        <v>2</v>
      </c>
      <c r="N621" s="399"/>
      <c r="O621" s="122" t="s">
        <v>10</v>
      </c>
      <c r="P621" s="413"/>
      <c r="Q621" s="413"/>
    </row>
    <row r="622" spans="2:17" ht="10.5" customHeight="1" x14ac:dyDescent="0.25">
      <c r="B622" s="408"/>
      <c r="C622" s="408"/>
      <c r="D622" s="408"/>
      <c r="E622" s="408"/>
      <c r="F622" s="408"/>
      <c r="G622" s="408"/>
      <c r="H622" s="408"/>
      <c r="I622" s="408"/>
      <c r="J622" s="408"/>
      <c r="K622" s="122" t="s">
        <v>4</v>
      </c>
      <c r="L622" s="122" t="s">
        <v>3</v>
      </c>
      <c r="M622" s="122" t="s">
        <v>4</v>
      </c>
      <c r="N622" s="122" t="s">
        <v>3</v>
      </c>
      <c r="O622" s="122" t="s">
        <v>3</v>
      </c>
      <c r="P622" s="126" t="s">
        <v>1</v>
      </c>
      <c r="Q622" s="126" t="s">
        <v>2</v>
      </c>
    </row>
    <row r="623" spans="2:17" x14ac:dyDescent="0.25">
      <c r="B623" s="123" t="s">
        <v>0</v>
      </c>
      <c r="C623" s="410" t="s">
        <v>132</v>
      </c>
      <c r="D623" s="111">
        <v>1754</v>
      </c>
      <c r="E623" s="111">
        <v>25130</v>
      </c>
      <c r="F623" s="111">
        <v>199</v>
      </c>
      <c r="G623" s="124">
        <v>11200600</v>
      </c>
      <c r="H623" s="124">
        <v>1121050</v>
      </c>
      <c r="I623" s="111">
        <v>627</v>
      </c>
      <c r="J623" s="111">
        <v>570</v>
      </c>
      <c r="K623" s="111">
        <v>430</v>
      </c>
      <c r="L623" s="111">
        <v>439</v>
      </c>
      <c r="M623" s="111">
        <v>725</v>
      </c>
      <c r="N623" s="111">
        <v>685</v>
      </c>
      <c r="O623" s="111">
        <v>1124</v>
      </c>
      <c r="P623" s="112">
        <v>882</v>
      </c>
      <c r="Q623" s="112">
        <v>91</v>
      </c>
    </row>
    <row r="624" spans="2:17" ht="30" x14ac:dyDescent="0.25">
      <c r="B624" s="123" t="s">
        <v>24</v>
      </c>
      <c r="C624" s="411"/>
      <c r="D624" s="111">
        <v>284.70999999999998</v>
      </c>
      <c r="E624" s="111">
        <v>13077.24</v>
      </c>
      <c r="F624" s="111">
        <v>21</v>
      </c>
      <c r="G624" s="124">
        <v>10244247</v>
      </c>
      <c r="H624" s="124">
        <v>740520</v>
      </c>
      <c r="I624" s="111">
        <v>111</v>
      </c>
      <c r="J624" s="111">
        <v>851</v>
      </c>
      <c r="K624" s="111">
        <v>187</v>
      </c>
      <c r="L624" s="111">
        <v>180</v>
      </c>
      <c r="M624" s="111">
        <v>82</v>
      </c>
      <c r="N624" s="111">
        <v>97</v>
      </c>
      <c r="O624" s="111">
        <v>277</v>
      </c>
      <c r="P624" s="112">
        <v>145</v>
      </c>
      <c r="Q624" s="112">
        <v>0</v>
      </c>
    </row>
    <row r="625" spans="2:17" ht="30" x14ac:dyDescent="0.25">
      <c r="B625" s="123" t="s">
        <v>25</v>
      </c>
      <c r="C625" s="411"/>
      <c r="D625" s="111">
        <v>160</v>
      </c>
      <c r="E625" s="111">
        <v>6333</v>
      </c>
      <c r="F625" s="111">
        <v>0</v>
      </c>
      <c r="G625" s="124">
        <v>760830</v>
      </c>
      <c r="H625" s="124">
        <v>3242</v>
      </c>
      <c r="I625" s="111">
        <v>114</v>
      </c>
      <c r="J625" s="111">
        <v>110</v>
      </c>
      <c r="K625" s="111">
        <v>103</v>
      </c>
      <c r="L625" s="111">
        <v>95</v>
      </c>
      <c r="M625" s="111">
        <v>68</v>
      </c>
      <c r="N625" s="111">
        <v>68</v>
      </c>
      <c r="O625" s="111">
        <v>163</v>
      </c>
      <c r="P625" s="112">
        <v>54</v>
      </c>
      <c r="Q625" s="112">
        <v>10</v>
      </c>
    </row>
    <row r="626" spans="2:17" ht="30" x14ac:dyDescent="0.25">
      <c r="B626" s="123" t="s">
        <v>26</v>
      </c>
      <c r="C626" s="411"/>
      <c r="D626" s="111">
        <v>127</v>
      </c>
      <c r="E626" s="111">
        <v>1520</v>
      </c>
      <c r="F626" s="111">
        <v>0</v>
      </c>
      <c r="G626" s="124">
        <v>872271</v>
      </c>
      <c r="H626" s="124">
        <v>14563</v>
      </c>
      <c r="I626" s="111">
        <v>83</v>
      </c>
      <c r="J626" s="111">
        <v>94</v>
      </c>
      <c r="K626" s="111">
        <v>79</v>
      </c>
      <c r="L626" s="111">
        <v>83</v>
      </c>
      <c r="M626" s="111">
        <v>22</v>
      </c>
      <c r="N626" s="111">
        <v>28</v>
      </c>
      <c r="O626" s="111">
        <v>111</v>
      </c>
      <c r="P626" s="112">
        <v>30</v>
      </c>
      <c r="Q626" s="112">
        <v>2</v>
      </c>
    </row>
    <row r="627" spans="2:17" x14ac:dyDescent="0.25">
      <c r="B627" s="123" t="s">
        <v>85</v>
      </c>
      <c r="C627" s="412"/>
      <c r="D627" s="111">
        <v>268.39000000000004</v>
      </c>
      <c r="E627" s="111">
        <v>1794</v>
      </c>
      <c r="F627" s="111">
        <v>0</v>
      </c>
      <c r="G627" s="124">
        <v>0</v>
      </c>
      <c r="H627" s="124">
        <v>1237532</v>
      </c>
      <c r="I627" s="111">
        <v>0</v>
      </c>
      <c r="J627" s="111">
        <v>320</v>
      </c>
      <c r="K627" s="111">
        <v>213</v>
      </c>
      <c r="L627" s="111">
        <v>213</v>
      </c>
      <c r="M627" s="111">
        <v>0</v>
      </c>
      <c r="N627" s="111">
        <v>0</v>
      </c>
      <c r="O627" s="111">
        <v>213</v>
      </c>
      <c r="P627" s="112">
        <v>373</v>
      </c>
      <c r="Q627" s="112">
        <v>0</v>
      </c>
    </row>
    <row r="628" spans="2:17" x14ac:dyDescent="0.25">
      <c r="B628" s="402" t="s">
        <v>11</v>
      </c>
      <c r="C628" s="403"/>
      <c r="D628" s="125">
        <f>D623+D624+D625+D626+D627</f>
        <v>2594.1</v>
      </c>
      <c r="E628" s="125">
        <f t="shared" ref="E628:Q628" si="66">E623+E624+E625+E626+E627</f>
        <v>47854.239999999998</v>
      </c>
      <c r="F628" s="125">
        <f t="shared" si="66"/>
        <v>220</v>
      </c>
      <c r="G628" s="125">
        <f t="shared" si="66"/>
        <v>23077948</v>
      </c>
      <c r="H628" s="125">
        <f t="shared" si="66"/>
        <v>3116907</v>
      </c>
      <c r="I628" s="125">
        <f t="shared" si="66"/>
        <v>935</v>
      </c>
      <c r="J628" s="125">
        <f t="shared" si="66"/>
        <v>1945</v>
      </c>
      <c r="K628" s="125">
        <f t="shared" si="66"/>
        <v>1012</v>
      </c>
      <c r="L628" s="125">
        <f t="shared" si="66"/>
        <v>1010</v>
      </c>
      <c r="M628" s="125">
        <f t="shared" si="66"/>
        <v>897</v>
      </c>
      <c r="N628" s="125">
        <f t="shared" si="66"/>
        <v>878</v>
      </c>
      <c r="O628" s="125">
        <f t="shared" si="66"/>
        <v>1888</v>
      </c>
      <c r="P628" s="125">
        <f t="shared" si="66"/>
        <v>1484</v>
      </c>
      <c r="Q628" s="125">
        <f t="shared" si="66"/>
        <v>103</v>
      </c>
    </row>
    <row r="634" spans="2:17" ht="18.75" x14ac:dyDescent="0.3">
      <c r="B634" s="405" t="s">
        <v>135</v>
      </c>
      <c r="C634" s="405"/>
      <c r="D634" s="405"/>
      <c r="E634" s="405"/>
      <c r="F634" s="405"/>
      <c r="G634" s="405"/>
      <c r="H634" s="405"/>
      <c r="I634" s="405"/>
      <c r="J634" s="405"/>
      <c r="K634" s="405"/>
      <c r="L634" s="405"/>
      <c r="M634" s="405"/>
      <c r="N634" s="405"/>
      <c r="O634" s="121"/>
    </row>
    <row r="635" spans="2:17" x14ac:dyDescent="0.25"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</row>
    <row r="636" spans="2:17" ht="60" customHeight="1" x14ac:dyDescent="0.25">
      <c r="B636" s="406" t="s">
        <v>5</v>
      </c>
      <c r="C636" s="406" t="s">
        <v>12</v>
      </c>
      <c r="D636" s="406" t="s">
        <v>6</v>
      </c>
      <c r="E636" s="406" t="s">
        <v>17</v>
      </c>
      <c r="F636" s="406" t="s">
        <v>15</v>
      </c>
      <c r="G636" s="406" t="s">
        <v>100</v>
      </c>
      <c r="H636" s="406" t="s">
        <v>14</v>
      </c>
      <c r="I636" s="406" t="s">
        <v>13</v>
      </c>
      <c r="J636" s="406" t="s">
        <v>8</v>
      </c>
      <c r="K636" s="398" t="s">
        <v>113</v>
      </c>
      <c r="L636" s="409"/>
      <c r="M636" s="409"/>
      <c r="N636" s="409"/>
      <c r="O636" s="399"/>
      <c r="P636" s="413" t="s">
        <v>16</v>
      </c>
      <c r="Q636" s="413"/>
    </row>
    <row r="637" spans="2:17" ht="23.25" customHeight="1" x14ac:dyDescent="0.25">
      <c r="B637" s="407"/>
      <c r="C637" s="407"/>
      <c r="D637" s="407"/>
      <c r="E637" s="407"/>
      <c r="F637" s="407"/>
      <c r="G637" s="407"/>
      <c r="H637" s="407"/>
      <c r="I637" s="407"/>
      <c r="J637" s="407"/>
      <c r="K637" s="398" t="s">
        <v>1</v>
      </c>
      <c r="L637" s="399"/>
      <c r="M637" s="398" t="s">
        <v>2</v>
      </c>
      <c r="N637" s="399"/>
      <c r="O637" s="122" t="s">
        <v>10</v>
      </c>
      <c r="P637" s="413"/>
      <c r="Q637" s="413"/>
    </row>
    <row r="638" spans="2:17" x14ac:dyDescent="0.25">
      <c r="B638" s="408"/>
      <c r="C638" s="408"/>
      <c r="D638" s="408"/>
      <c r="E638" s="408"/>
      <c r="F638" s="408"/>
      <c r="G638" s="408"/>
      <c r="H638" s="408"/>
      <c r="I638" s="408"/>
      <c r="J638" s="408"/>
      <c r="K638" s="122" t="s">
        <v>4</v>
      </c>
      <c r="L638" s="122" t="s">
        <v>3</v>
      </c>
      <c r="M638" s="122" t="s">
        <v>4</v>
      </c>
      <c r="N638" s="122" t="s">
        <v>3</v>
      </c>
      <c r="O638" s="122" t="s">
        <v>3</v>
      </c>
      <c r="P638" s="126" t="s">
        <v>1</v>
      </c>
      <c r="Q638" s="126" t="s">
        <v>2</v>
      </c>
    </row>
    <row r="639" spans="2:17" s="120" customFormat="1" x14ac:dyDescent="0.25">
      <c r="B639" s="123" t="s">
        <v>0</v>
      </c>
      <c r="C639" s="410">
        <v>42713</v>
      </c>
      <c r="D639" s="111">
        <v>46</v>
      </c>
      <c r="E639" s="111">
        <v>3870</v>
      </c>
      <c r="F639" s="111">
        <v>13</v>
      </c>
      <c r="G639" s="124">
        <v>444000</v>
      </c>
      <c r="H639" s="124">
        <v>62000</v>
      </c>
      <c r="I639" s="111">
        <v>46</v>
      </c>
      <c r="J639" s="111">
        <v>43</v>
      </c>
      <c r="K639" s="111">
        <v>51</v>
      </c>
      <c r="L639" s="111">
        <v>50</v>
      </c>
      <c r="M639" s="111">
        <v>85</v>
      </c>
      <c r="N639" s="111">
        <v>84</v>
      </c>
      <c r="O639" s="111">
        <f>L639+N639</f>
        <v>134</v>
      </c>
      <c r="P639" s="112">
        <v>86</v>
      </c>
      <c r="Q639" s="112">
        <v>0</v>
      </c>
    </row>
    <row r="640" spans="2:17" s="120" customFormat="1" ht="30" x14ac:dyDescent="0.25">
      <c r="B640" s="123" t="s">
        <v>24</v>
      </c>
      <c r="C640" s="411"/>
      <c r="D640" s="110">
        <v>19.5</v>
      </c>
      <c r="E640" s="110">
        <v>1834</v>
      </c>
      <c r="F640" s="110">
        <v>3</v>
      </c>
      <c r="G640" s="110">
        <v>1320955</v>
      </c>
      <c r="H640" s="110">
        <v>126180</v>
      </c>
      <c r="I640" s="110">
        <v>5</v>
      </c>
      <c r="J640" s="110">
        <v>104</v>
      </c>
      <c r="K640" s="110">
        <v>24</v>
      </c>
      <c r="L640" s="110">
        <v>22</v>
      </c>
      <c r="M640" s="110">
        <v>10</v>
      </c>
      <c r="N640" s="110">
        <v>10</v>
      </c>
      <c r="O640" s="111">
        <f t="shared" ref="O640:O643" si="67">L640+N640</f>
        <v>32</v>
      </c>
      <c r="P640" s="110">
        <v>21</v>
      </c>
      <c r="Q640" s="110">
        <v>0</v>
      </c>
    </row>
    <row r="641" spans="2:17" s="120" customFormat="1" ht="30" x14ac:dyDescent="0.25">
      <c r="B641" s="123" t="s">
        <v>25</v>
      </c>
      <c r="C641" s="411"/>
      <c r="D641" s="110">
        <v>10</v>
      </c>
      <c r="E641" s="110">
        <v>1130</v>
      </c>
      <c r="F641" s="124">
        <v>0</v>
      </c>
      <c r="G641" s="110">
        <v>225960</v>
      </c>
      <c r="H641" s="110">
        <v>468</v>
      </c>
      <c r="I641" s="110">
        <v>29</v>
      </c>
      <c r="J641" s="110">
        <v>22</v>
      </c>
      <c r="K641" s="110">
        <v>13</v>
      </c>
      <c r="L641" s="110">
        <v>13</v>
      </c>
      <c r="M641" s="110">
        <v>10</v>
      </c>
      <c r="N641" s="110">
        <v>10</v>
      </c>
      <c r="O641" s="111">
        <f t="shared" si="67"/>
        <v>23</v>
      </c>
      <c r="P641" s="113">
        <v>7</v>
      </c>
      <c r="Q641" s="112">
        <v>2</v>
      </c>
    </row>
    <row r="642" spans="2:17" s="136" customFormat="1" ht="30" x14ac:dyDescent="0.25">
      <c r="B642" s="75" t="s">
        <v>26</v>
      </c>
      <c r="C642" s="411"/>
      <c r="D642" s="124">
        <v>12</v>
      </c>
      <c r="E642" s="124">
        <v>150</v>
      </c>
      <c r="F642" s="124">
        <v>0</v>
      </c>
      <c r="G642" s="124">
        <v>83090</v>
      </c>
      <c r="H642" s="124">
        <v>3400</v>
      </c>
      <c r="I642" s="124">
        <v>12</v>
      </c>
      <c r="J642" s="124">
        <v>17</v>
      </c>
      <c r="K642" s="124">
        <v>12</v>
      </c>
      <c r="L642" s="124">
        <v>12</v>
      </c>
      <c r="M642" s="124">
        <v>2</v>
      </c>
      <c r="N642" s="124">
        <v>2</v>
      </c>
      <c r="O642" s="111">
        <f t="shared" si="67"/>
        <v>14</v>
      </c>
      <c r="P642" s="135">
        <v>8</v>
      </c>
      <c r="Q642" s="135">
        <v>0</v>
      </c>
    </row>
    <row r="643" spans="2:17" s="120" customFormat="1" x14ac:dyDescent="0.25">
      <c r="B643" s="123" t="s">
        <v>85</v>
      </c>
      <c r="C643" s="412"/>
      <c r="D643" s="124">
        <v>60.65</v>
      </c>
      <c r="E643" s="124">
        <v>599</v>
      </c>
      <c r="F643" s="124">
        <v>0</v>
      </c>
      <c r="G643" s="124">
        <v>0</v>
      </c>
      <c r="H643" s="124">
        <v>272255</v>
      </c>
      <c r="I643" s="124">
        <v>0</v>
      </c>
      <c r="J643" s="124">
        <v>64</v>
      </c>
      <c r="K643" s="124">
        <v>42</v>
      </c>
      <c r="L643" s="124">
        <v>42</v>
      </c>
      <c r="M643" s="124">
        <v>0</v>
      </c>
      <c r="N643" s="124">
        <v>0</v>
      </c>
      <c r="O643" s="111">
        <f t="shared" si="67"/>
        <v>42</v>
      </c>
      <c r="P643" s="114">
        <v>96</v>
      </c>
      <c r="Q643" s="114">
        <v>0</v>
      </c>
    </row>
    <row r="644" spans="2:17" x14ac:dyDescent="0.25">
      <c r="B644" s="402" t="s">
        <v>11</v>
      </c>
      <c r="C644" s="403"/>
      <c r="D644" s="125">
        <f>D639+D640+D641+D642+D643</f>
        <v>148.15</v>
      </c>
      <c r="E644" s="125">
        <f t="shared" ref="E644:J644" si="68">E639+E640+E641+E642+E643</f>
        <v>7583</v>
      </c>
      <c r="F644" s="125">
        <f t="shared" si="68"/>
        <v>16</v>
      </c>
      <c r="G644" s="125">
        <f t="shared" si="68"/>
        <v>2074005</v>
      </c>
      <c r="H644" s="125">
        <f t="shared" si="68"/>
        <v>464303</v>
      </c>
      <c r="I644" s="125">
        <f t="shared" si="68"/>
        <v>92</v>
      </c>
      <c r="J644" s="125">
        <f t="shared" si="68"/>
        <v>250</v>
      </c>
      <c r="K644" s="125">
        <f t="shared" ref="K644:Q644" si="69">K639+K640+K641+K642+K643</f>
        <v>142</v>
      </c>
      <c r="L644" s="125">
        <f t="shared" si="69"/>
        <v>139</v>
      </c>
      <c r="M644" s="125">
        <f t="shared" si="69"/>
        <v>107</v>
      </c>
      <c r="N644" s="125">
        <f t="shared" si="69"/>
        <v>106</v>
      </c>
      <c r="O644" s="125">
        <f t="shared" si="69"/>
        <v>245</v>
      </c>
      <c r="P644" s="125">
        <f t="shared" si="69"/>
        <v>218</v>
      </c>
      <c r="Q644" s="125">
        <f t="shared" si="69"/>
        <v>2</v>
      </c>
    </row>
    <row r="648" spans="2:17" ht="18.75" x14ac:dyDescent="0.3">
      <c r="B648" s="405" t="s">
        <v>136</v>
      </c>
      <c r="C648" s="405"/>
      <c r="D648" s="405"/>
      <c r="E648" s="405"/>
      <c r="F648" s="405"/>
      <c r="G648" s="405"/>
      <c r="H648" s="405"/>
      <c r="I648" s="405"/>
      <c r="J648" s="405"/>
      <c r="K648" s="405"/>
      <c r="L648" s="405"/>
      <c r="M648" s="405"/>
      <c r="N648" s="405"/>
      <c r="O648" s="133"/>
      <c r="P648" s="133"/>
      <c r="Q648" s="133"/>
    </row>
    <row r="649" spans="2:17" x14ac:dyDescent="0.25"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</row>
    <row r="650" spans="2:17" ht="15" customHeight="1" x14ac:dyDescent="0.25">
      <c r="B650" s="406" t="s">
        <v>5</v>
      </c>
      <c r="C650" s="406" t="s">
        <v>12</v>
      </c>
      <c r="D650" s="406" t="s">
        <v>6</v>
      </c>
      <c r="E650" s="406" t="s">
        <v>17</v>
      </c>
      <c r="F650" s="406" t="s">
        <v>15</v>
      </c>
      <c r="G650" s="406" t="s">
        <v>100</v>
      </c>
      <c r="H650" s="406" t="s">
        <v>14</v>
      </c>
      <c r="I650" s="406" t="s">
        <v>13</v>
      </c>
      <c r="J650" s="406" t="s">
        <v>8</v>
      </c>
      <c r="K650" s="398" t="s">
        <v>113</v>
      </c>
      <c r="L650" s="409"/>
      <c r="M650" s="409"/>
      <c r="N650" s="409"/>
      <c r="O650" s="399"/>
      <c r="P650" s="413" t="s">
        <v>16</v>
      </c>
      <c r="Q650" s="413"/>
    </row>
    <row r="651" spans="2:17" ht="30" x14ac:dyDescent="0.25">
      <c r="B651" s="407"/>
      <c r="C651" s="407"/>
      <c r="D651" s="407"/>
      <c r="E651" s="407"/>
      <c r="F651" s="407"/>
      <c r="G651" s="407"/>
      <c r="H651" s="407"/>
      <c r="I651" s="407"/>
      <c r="J651" s="407"/>
      <c r="K651" s="398" t="s">
        <v>1</v>
      </c>
      <c r="L651" s="399"/>
      <c r="M651" s="398" t="s">
        <v>2</v>
      </c>
      <c r="N651" s="399"/>
      <c r="O651" s="122" t="s">
        <v>10</v>
      </c>
      <c r="P651" s="413"/>
      <c r="Q651" s="413"/>
    </row>
    <row r="652" spans="2:17" x14ac:dyDescent="0.25">
      <c r="B652" s="408"/>
      <c r="C652" s="408"/>
      <c r="D652" s="408"/>
      <c r="E652" s="408"/>
      <c r="F652" s="408"/>
      <c r="G652" s="408"/>
      <c r="H652" s="408"/>
      <c r="I652" s="408"/>
      <c r="J652" s="408"/>
      <c r="K652" s="122" t="s">
        <v>4</v>
      </c>
      <c r="L652" s="122" t="s">
        <v>3</v>
      </c>
      <c r="M652" s="122" t="s">
        <v>4</v>
      </c>
      <c r="N652" s="122" t="s">
        <v>3</v>
      </c>
      <c r="O652" s="122" t="s">
        <v>3</v>
      </c>
      <c r="P652" s="126" t="s">
        <v>1</v>
      </c>
      <c r="Q652" s="126" t="s">
        <v>2</v>
      </c>
    </row>
    <row r="653" spans="2:17" x14ac:dyDescent="0.25">
      <c r="B653" s="123" t="s">
        <v>0</v>
      </c>
      <c r="C653" s="410">
        <v>42714</v>
      </c>
      <c r="D653" s="111">
        <v>16</v>
      </c>
      <c r="E653" s="111">
        <v>3542</v>
      </c>
      <c r="F653" s="111">
        <v>0</v>
      </c>
      <c r="G653" s="124">
        <v>594000</v>
      </c>
      <c r="H653" s="124">
        <v>22000</v>
      </c>
      <c r="I653" s="111">
        <v>13</v>
      </c>
      <c r="J653" s="111">
        <v>14</v>
      </c>
      <c r="K653" s="111">
        <v>35</v>
      </c>
      <c r="L653" s="111">
        <v>35</v>
      </c>
      <c r="M653" s="111">
        <v>73</v>
      </c>
      <c r="N653" s="111">
        <v>67</v>
      </c>
      <c r="O653" s="111">
        <f>L653+N653</f>
        <v>102</v>
      </c>
      <c r="P653" s="112">
        <v>25</v>
      </c>
      <c r="Q653" s="112">
        <v>7</v>
      </c>
    </row>
    <row r="654" spans="2:17" s="120" customFormat="1" ht="30" x14ac:dyDescent="0.25">
      <c r="B654" s="139" t="s">
        <v>24</v>
      </c>
      <c r="C654" s="411"/>
      <c r="D654" s="110">
        <v>13.01</v>
      </c>
      <c r="E654" s="110">
        <v>8</v>
      </c>
      <c r="F654" s="110">
        <v>9</v>
      </c>
      <c r="G654" s="110">
        <v>726628</v>
      </c>
      <c r="H654" s="110">
        <v>0</v>
      </c>
      <c r="I654" s="110">
        <v>22</v>
      </c>
      <c r="J654" s="110">
        <v>49</v>
      </c>
      <c r="K654" s="110">
        <v>0</v>
      </c>
      <c r="L654" s="110">
        <v>3</v>
      </c>
      <c r="M654" s="110">
        <v>0</v>
      </c>
      <c r="N654" s="110">
        <v>4</v>
      </c>
      <c r="O654" s="111">
        <f t="shared" ref="O654:O657" si="70">L654+N654</f>
        <v>7</v>
      </c>
      <c r="P654" s="110">
        <v>2</v>
      </c>
      <c r="Q654" s="110">
        <v>0</v>
      </c>
    </row>
    <row r="655" spans="2:17" s="120" customFormat="1" ht="30" x14ac:dyDescent="0.25">
      <c r="B655" s="139" t="s">
        <v>25</v>
      </c>
      <c r="C655" s="411"/>
      <c r="D655" s="110">
        <v>16</v>
      </c>
      <c r="E655" s="110">
        <v>600</v>
      </c>
      <c r="F655" s="141">
        <v>0</v>
      </c>
      <c r="G655" s="110">
        <v>274878</v>
      </c>
      <c r="H655" s="110">
        <v>595</v>
      </c>
      <c r="I655" s="110">
        <v>36</v>
      </c>
      <c r="J655" s="110">
        <v>24</v>
      </c>
      <c r="K655" s="110">
        <v>14</v>
      </c>
      <c r="L655" s="110">
        <v>14</v>
      </c>
      <c r="M655" s="110">
        <v>3</v>
      </c>
      <c r="N655" s="110">
        <v>3</v>
      </c>
      <c r="O655" s="111">
        <f t="shared" si="70"/>
        <v>17</v>
      </c>
      <c r="P655" s="113">
        <v>5</v>
      </c>
      <c r="Q655" s="112">
        <v>0</v>
      </c>
    </row>
    <row r="656" spans="2:17" s="120" customFormat="1" ht="30" x14ac:dyDescent="0.25">
      <c r="B656" s="140" t="s">
        <v>26</v>
      </c>
      <c r="C656" s="411"/>
      <c r="D656" s="141">
        <v>9</v>
      </c>
      <c r="E656" s="141">
        <v>0</v>
      </c>
      <c r="F656" s="141">
        <v>0</v>
      </c>
      <c r="G656" s="141">
        <v>35950</v>
      </c>
      <c r="H656" s="141">
        <v>0</v>
      </c>
      <c r="I656" s="141">
        <v>9</v>
      </c>
      <c r="J656" s="141">
        <v>9</v>
      </c>
      <c r="K656" s="141">
        <v>2</v>
      </c>
      <c r="L656" s="141">
        <v>2</v>
      </c>
      <c r="M656" s="141">
        <v>2</v>
      </c>
      <c r="N656" s="141">
        <v>2</v>
      </c>
      <c r="O656" s="111">
        <f t="shared" si="70"/>
        <v>4</v>
      </c>
      <c r="P656" s="135">
        <v>0</v>
      </c>
      <c r="Q656" s="135">
        <v>0</v>
      </c>
    </row>
    <row r="657" spans="2:17" s="120" customFormat="1" x14ac:dyDescent="0.25">
      <c r="B657" s="139" t="s">
        <v>85</v>
      </c>
      <c r="C657" s="412"/>
      <c r="D657" s="141">
        <v>2.6</v>
      </c>
      <c r="E657" s="141">
        <v>80</v>
      </c>
      <c r="F657" s="141">
        <v>0</v>
      </c>
      <c r="G657" s="141">
        <v>0</v>
      </c>
      <c r="H657" s="141">
        <v>30082</v>
      </c>
      <c r="I657" s="141">
        <v>0</v>
      </c>
      <c r="J657" s="141">
        <v>8</v>
      </c>
      <c r="K657" s="141">
        <v>5</v>
      </c>
      <c r="L657" s="141">
        <v>5</v>
      </c>
      <c r="M657" s="141">
        <v>0</v>
      </c>
      <c r="N657" s="141">
        <v>0</v>
      </c>
      <c r="O657" s="111">
        <f t="shared" si="70"/>
        <v>5</v>
      </c>
      <c r="P657" s="114">
        <v>6</v>
      </c>
      <c r="Q657" s="114">
        <v>0</v>
      </c>
    </row>
    <row r="658" spans="2:17" x14ac:dyDescent="0.25">
      <c r="B658" s="402" t="s">
        <v>11</v>
      </c>
      <c r="C658" s="403"/>
      <c r="D658" s="125">
        <f>D653+D654+D655+D656+D657</f>
        <v>56.61</v>
      </c>
      <c r="E658" s="125">
        <f t="shared" ref="E658:J658" si="71">E653+E654+E655+E656+E657</f>
        <v>4230</v>
      </c>
      <c r="F658" s="125">
        <f t="shared" si="71"/>
        <v>9</v>
      </c>
      <c r="G658" s="125">
        <f t="shared" si="71"/>
        <v>1631456</v>
      </c>
      <c r="H658" s="125">
        <f t="shared" si="71"/>
        <v>52677</v>
      </c>
      <c r="I658" s="125">
        <f t="shared" si="71"/>
        <v>80</v>
      </c>
      <c r="J658" s="125">
        <f t="shared" si="71"/>
        <v>104</v>
      </c>
      <c r="K658" s="125">
        <f t="shared" ref="K658:Q658" si="72">K653+K654+K655+K656+K657</f>
        <v>56</v>
      </c>
      <c r="L658" s="125">
        <f t="shared" si="72"/>
        <v>59</v>
      </c>
      <c r="M658" s="125">
        <f t="shared" si="72"/>
        <v>78</v>
      </c>
      <c r="N658" s="125">
        <f t="shared" si="72"/>
        <v>76</v>
      </c>
      <c r="O658" s="125">
        <f t="shared" si="72"/>
        <v>135</v>
      </c>
      <c r="P658" s="125">
        <f t="shared" si="72"/>
        <v>38</v>
      </c>
      <c r="Q658" s="125">
        <f t="shared" si="72"/>
        <v>7</v>
      </c>
    </row>
    <row r="662" spans="2:17" ht="15.75" x14ac:dyDescent="0.25">
      <c r="B662" s="134"/>
      <c r="C662" s="2"/>
      <c r="D662" s="3"/>
      <c r="E662" s="3"/>
      <c r="F662" s="134"/>
      <c r="G662" s="2"/>
      <c r="H662" s="2"/>
      <c r="I662" s="3"/>
      <c r="J662" s="133"/>
      <c r="K662" s="133"/>
      <c r="L662" s="133"/>
      <c r="M662" s="133"/>
      <c r="N662" s="133"/>
      <c r="O662" s="133"/>
      <c r="P662" s="133"/>
    </row>
    <row r="663" spans="2:17" ht="18.75" x14ac:dyDescent="0.3">
      <c r="B663" s="405" t="s">
        <v>137</v>
      </c>
      <c r="C663" s="405"/>
      <c r="D663" s="405"/>
      <c r="E663" s="405"/>
      <c r="F663" s="405"/>
      <c r="G663" s="405"/>
      <c r="H663" s="405"/>
      <c r="I663" s="405"/>
      <c r="J663" s="405"/>
      <c r="K663" s="405"/>
      <c r="L663" s="405"/>
      <c r="M663" s="405"/>
      <c r="N663" s="405"/>
      <c r="O663" s="137"/>
      <c r="P663" s="137"/>
      <c r="Q663" s="137"/>
    </row>
    <row r="664" spans="2:17" x14ac:dyDescent="0.25"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</row>
    <row r="665" spans="2:17" ht="15" customHeight="1" x14ac:dyDescent="0.25">
      <c r="B665" s="406" t="s">
        <v>5</v>
      </c>
      <c r="C665" s="406" t="s">
        <v>12</v>
      </c>
      <c r="D665" s="406" t="s">
        <v>6</v>
      </c>
      <c r="E665" s="406" t="s">
        <v>17</v>
      </c>
      <c r="F665" s="406" t="s">
        <v>15</v>
      </c>
      <c r="G665" s="406" t="s">
        <v>100</v>
      </c>
      <c r="H665" s="406" t="s">
        <v>14</v>
      </c>
      <c r="I665" s="406" t="s">
        <v>13</v>
      </c>
      <c r="J665" s="406" t="s">
        <v>8</v>
      </c>
      <c r="K665" s="398" t="s">
        <v>113</v>
      </c>
      <c r="L665" s="409"/>
      <c r="M665" s="409"/>
      <c r="N665" s="409"/>
      <c r="O665" s="399"/>
      <c r="P665" s="413" t="s">
        <v>16</v>
      </c>
      <c r="Q665" s="413"/>
    </row>
    <row r="666" spans="2:17" ht="30" x14ac:dyDescent="0.25">
      <c r="B666" s="407"/>
      <c r="C666" s="407"/>
      <c r="D666" s="407"/>
      <c r="E666" s="407"/>
      <c r="F666" s="407"/>
      <c r="G666" s="407"/>
      <c r="H666" s="407"/>
      <c r="I666" s="407"/>
      <c r="J666" s="407"/>
      <c r="K666" s="398" t="s">
        <v>1</v>
      </c>
      <c r="L666" s="399"/>
      <c r="M666" s="398" t="s">
        <v>2</v>
      </c>
      <c r="N666" s="399"/>
      <c r="O666" s="138" t="s">
        <v>10</v>
      </c>
      <c r="P666" s="413"/>
      <c r="Q666" s="413"/>
    </row>
    <row r="667" spans="2:17" x14ac:dyDescent="0.25">
      <c r="B667" s="408"/>
      <c r="C667" s="408"/>
      <c r="D667" s="408"/>
      <c r="E667" s="408"/>
      <c r="F667" s="408"/>
      <c r="G667" s="408"/>
      <c r="H667" s="408"/>
      <c r="I667" s="408"/>
      <c r="J667" s="408"/>
      <c r="K667" s="138" t="s">
        <v>4</v>
      </c>
      <c r="L667" s="138" t="s">
        <v>3</v>
      </c>
      <c r="M667" s="138" t="s">
        <v>4</v>
      </c>
      <c r="N667" s="138" t="s">
        <v>3</v>
      </c>
      <c r="O667" s="138" t="s">
        <v>3</v>
      </c>
      <c r="P667" s="143" t="s">
        <v>1</v>
      </c>
      <c r="Q667" s="143" t="s">
        <v>2</v>
      </c>
    </row>
    <row r="668" spans="2:17" s="120" customFormat="1" x14ac:dyDescent="0.25">
      <c r="B668" s="144" t="s">
        <v>0</v>
      </c>
      <c r="C668" s="410">
        <v>42715</v>
      </c>
      <c r="D668" s="111">
        <v>9</v>
      </c>
      <c r="E668" s="111">
        <v>3574</v>
      </c>
      <c r="F668" s="111">
        <v>24</v>
      </c>
      <c r="G668" s="146">
        <v>1070000</v>
      </c>
      <c r="H668" s="146">
        <v>27600</v>
      </c>
      <c r="I668" s="111">
        <v>61</v>
      </c>
      <c r="J668" s="111">
        <v>18</v>
      </c>
      <c r="K668" s="111">
        <v>21</v>
      </c>
      <c r="L668" s="111">
        <v>21</v>
      </c>
      <c r="M668" s="111">
        <v>101</v>
      </c>
      <c r="N668" s="111">
        <v>98</v>
      </c>
      <c r="O668" s="111">
        <f>L668+N668</f>
        <v>119</v>
      </c>
      <c r="P668" s="112">
        <v>27</v>
      </c>
      <c r="Q668" s="112">
        <v>11</v>
      </c>
    </row>
    <row r="669" spans="2:17" s="120" customFormat="1" ht="30" x14ac:dyDescent="0.25">
      <c r="B669" s="144" t="s">
        <v>24</v>
      </c>
      <c r="C669" s="411"/>
      <c r="D669" s="110">
        <v>16.25</v>
      </c>
      <c r="E669" s="110">
        <v>495</v>
      </c>
      <c r="F669" s="110">
        <v>0</v>
      </c>
      <c r="G669" s="110">
        <v>791862</v>
      </c>
      <c r="H669" s="110">
        <v>105190</v>
      </c>
      <c r="I669" s="110">
        <v>0</v>
      </c>
      <c r="J669" s="110">
        <v>48</v>
      </c>
      <c r="K669" s="110">
        <v>5</v>
      </c>
      <c r="L669" s="110">
        <v>8</v>
      </c>
      <c r="M669" s="110">
        <v>10</v>
      </c>
      <c r="N669" s="110">
        <v>7</v>
      </c>
      <c r="O669" s="111">
        <f t="shared" ref="O669:O672" si="73">L669+N669</f>
        <v>15</v>
      </c>
      <c r="P669" s="110">
        <v>2</v>
      </c>
      <c r="Q669" s="110">
        <v>0</v>
      </c>
    </row>
    <row r="670" spans="2:17" s="120" customFormat="1" ht="30" x14ac:dyDescent="0.25">
      <c r="B670" s="144" t="s">
        <v>25</v>
      </c>
      <c r="C670" s="411"/>
      <c r="D670" s="110">
        <v>10</v>
      </c>
      <c r="E670" s="110">
        <v>680</v>
      </c>
      <c r="F670" s="146">
        <v>0</v>
      </c>
      <c r="G670" s="110">
        <v>146710</v>
      </c>
      <c r="H670" s="110">
        <v>0</v>
      </c>
      <c r="I670" s="110">
        <v>0</v>
      </c>
      <c r="J670" s="110">
        <v>11</v>
      </c>
      <c r="K670" s="110">
        <v>3</v>
      </c>
      <c r="L670" s="110">
        <v>3</v>
      </c>
      <c r="M670" s="110">
        <v>10</v>
      </c>
      <c r="N670" s="110">
        <v>10</v>
      </c>
      <c r="O670" s="111">
        <f t="shared" si="73"/>
        <v>13</v>
      </c>
      <c r="P670" s="113">
        <v>0</v>
      </c>
      <c r="Q670" s="112">
        <v>2</v>
      </c>
    </row>
    <row r="671" spans="2:17" s="120" customFormat="1" ht="30" x14ac:dyDescent="0.25">
      <c r="B671" s="145" t="s">
        <v>26</v>
      </c>
      <c r="C671" s="411"/>
      <c r="D671" s="146">
        <v>12</v>
      </c>
      <c r="E671" s="146">
        <v>0</v>
      </c>
      <c r="F671" s="146">
        <v>0</v>
      </c>
      <c r="G671" s="146">
        <v>75010</v>
      </c>
      <c r="H671" s="146">
        <v>0</v>
      </c>
      <c r="I671" s="146">
        <v>12</v>
      </c>
      <c r="J671" s="146">
        <v>11</v>
      </c>
      <c r="K671" s="146">
        <v>2</v>
      </c>
      <c r="L671" s="146">
        <v>2</v>
      </c>
      <c r="M671" s="146">
        <v>2</v>
      </c>
      <c r="N671" s="146">
        <v>4</v>
      </c>
      <c r="O671" s="111">
        <f t="shared" si="73"/>
        <v>6</v>
      </c>
      <c r="P671" s="135">
        <v>0</v>
      </c>
      <c r="Q671" s="135">
        <v>0</v>
      </c>
    </row>
    <row r="672" spans="2:17" s="120" customFormat="1" x14ac:dyDescent="0.25">
      <c r="B672" s="144" t="s">
        <v>85</v>
      </c>
      <c r="C672" s="412"/>
      <c r="D672" s="146">
        <v>0</v>
      </c>
      <c r="E672" s="146">
        <v>0</v>
      </c>
      <c r="F672" s="146">
        <v>0</v>
      </c>
      <c r="G672" s="146">
        <v>0</v>
      </c>
      <c r="H672" s="146">
        <v>0</v>
      </c>
      <c r="I672" s="146">
        <v>0</v>
      </c>
      <c r="J672" s="146">
        <v>0</v>
      </c>
      <c r="K672" s="146">
        <v>0</v>
      </c>
      <c r="L672" s="146">
        <v>0</v>
      </c>
      <c r="M672" s="146">
        <v>0</v>
      </c>
      <c r="N672" s="146">
        <v>0</v>
      </c>
      <c r="O672" s="111">
        <f t="shared" si="73"/>
        <v>0</v>
      </c>
      <c r="P672" s="114">
        <v>0</v>
      </c>
      <c r="Q672" s="114">
        <v>0</v>
      </c>
    </row>
    <row r="673" spans="2:17" x14ac:dyDescent="0.25">
      <c r="B673" s="402" t="s">
        <v>11</v>
      </c>
      <c r="C673" s="403"/>
      <c r="D673" s="142">
        <f>D668+D669+D670+D671+D672</f>
        <v>47.25</v>
      </c>
      <c r="E673" s="142">
        <f t="shared" ref="E673:J673" si="74">E668+E669+E670+E671+E672</f>
        <v>4749</v>
      </c>
      <c r="F673" s="142">
        <f t="shared" si="74"/>
        <v>24</v>
      </c>
      <c r="G673" s="142">
        <f t="shared" si="74"/>
        <v>2083582</v>
      </c>
      <c r="H673" s="142">
        <f t="shared" si="74"/>
        <v>132790</v>
      </c>
      <c r="I673" s="142">
        <f t="shared" si="74"/>
        <v>73</v>
      </c>
      <c r="J673" s="142">
        <f t="shared" si="74"/>
        <v>88</v>
      </c>
      <c r="K673" s="142">
        <f t="shared" ref="K673:Q673" si="75">K668+K669+K670+K671+K672</f>
        <v>31</v>
      </c>
      <c r="L673" s="142">
        <f t="shared" si="75"/>
        <v>34</v>
      </c>
      <c r="M673" s="142">
        <f t="shared" si="75"/>
        <v>123</v>
      </c>
      <c r="N673" s="142">
        <f t="shared" si="75"/>
        <v>119</v>
      </c>
      <c r="O673" s="142">
        <f t="shared" si="75"/>
        <v>153</v>
      </c>
      <c r="P673" s="142">
        <f t="shared" si="75"/>
        <v>29</v>
      </c>
      <c r="Q673" s="142">
        <f t="shared" si="75"/>
        <v>13</v>
      </c>
    </row>
    <row r="675" spans="2:17" s="147" customFormat="1" x14ac:dyDescent="0.25"/>
    <row r="676" spans="2:17" s="147" customFormat="1" x14ac:dyDescent="0.25"/>
    <row r="680" spans="2:17" ht="18.75" x14ac:dyDescent="0.3">
      <c r="B680" s="405" t="s">
        <v>140</v>
      </c>
      <c r="C680" s="405"/>
      <c r="D680" s="405"/>
      <c r="E680" s="405"/>
      <c r="F680" s="405"/>
      <c r="G680" s="405"/>
      <c r="H680" s="405"/>
      <c r="I680" s="405"/>
      <c r="J680" s="405"/>
      <c r="K680" s="405"/>
      <c r="L680" s="405"/>
      <c r="M680" s="405"/>
      <c r="N680" s="405"/>
      <c r="O680" s="137"/>
      <c r="P680" s="137"/>
      <c r="Q680" s="137"/>
    </row>
    <row r="681" spans="2:17" x14ac:dyDescent="0.25"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</row>
    <row r="682" spans="2:17" ht="15" customHeight="1" x14ac:dyDescent="0.25">
      <c r="B682" s="406" t="s">
        <v>5</v>
      </c>
      <c r="C682" s="406" t="s">
        <v>12</v>
      </c>
      <c r="D682" s="406" t="s">
        <v>6</v>
      </c>
      <c r="E682" s="406" t="s">
        <v>17</v>
      </c>
      <c r="F682" s="406" t="s">
        <v>15</v>
      </c>
      <c r="G682" s="406" t="s">
        <v>100</v>
      </c>
      <c r="H682" s="406" t="s">
        <v>14</v>
      </c>
      <c r="I682" s="406" t="s">
        <v>13</v>
      </c>
      <c r="J682" s="406" t="s">
        <v>8</v>
      </c>
      <c r="K682" s="398" t="s">
        <v>113</v>
      </c>
      <c r="L682" s="409"/>
      <c r="M682" s="409"/>
      <c r="N682" s="409"/>
      <c r="O682" s="399"/>
      <c r="P682" s="413" t="s">
        <v>16</v>
      </c>
      <c r="Q682" s="413"/>
    </row>
    <row r="683" spans="2:17" ht="30" x14ac:dyDescent="0.25">
      <c r="B683" s="407"/>
      <c r="C683" s="407"/>
      <c r="D683" s="407"/>
      <c r="E683" s="407"/>
      <c r="F683" s="407"/>
      <c r="G683" s="407"/>
      <c r="H683" s="407"/>
      <c r="I683" s="407"/>
      <c r="J683" s="407"/>
      <c r="K683" s="398" t="s">
        <v>1</v>
      </c>
      <c r="L683" s="399"/>
      <c r="M683" s="398" t="s">
        <v>2</v>
      </c>
      <c r="N683" s="399"/>
      <c r="O683" s="138" t="s">
        <v>10</v>
      </c>
      <c r="P683" s="413"/>
      <c r="Q683" s="413"/>
    </row>
    <row r="684" spans="2:17" x14ac:dyDescent="0.25">
      <c r="B684" s="408"/>
      <c r="C684" s="408"/>
      <c r="D684" s="408"/>
      <c r="E684" s="408"/>
      <c r="F684" s="408"/>
      <c r="G684" s="408"/>
      <c r="H684" s="408"/>
      <c r="I684" s="408"/>
      <c r="J684" s="408"/>
      <c r="K684" s="138" t="s">
        <v>4</v>
      </c>
      <c r="L684" s="138" t="s">
        <v>3</v>
      </c>
      <c r="M684" s="138" t="s">
        <v>4</v>
      </c>
      <c r="N684" s="138" t="s">
        <v>3</v>
      </c>
      <c r="O684" s="138" t="s">
        <v>3</v>
      </c>
      <c r="P684" s="143" t="s">
        <v>1</v>
      </c>
      <c r="Q684" s="143" t="s">
        <v>2</v>
      </c>
    </row>
    <row r="685" spans="2:17" s="120" customFormat="1" x14ac:dyDescent="0.25">
      <c r="B685" s="148" t="s">
        <v>0</v>
      </c>
      <c r="C685" s="410">
        <v>42716</v>
      </c>
      <c r="D685" s="111">
        <v>6</v>
      </c>
      <c r="E685" s="111">
        <v>3334</v>
      </c>
      <c r="F685" s="111">
        <v>27</v>
      </c>
      <c r="G685" s="150">
        <v>671000</v>
      </c>
      <c r="H685" s="150">
        <v>110100</v>
      </c>
      <c r="I685" s="111">
        <v>74</v>
      </c>
      <c r="J685" s="111">
        <v>28</v>
      </c>
      <c r="K685" s="111">
        <v>49</v>
      </c>
      <c r="L685" s="111">
        <v>50</v>
      </c>
      <c r="M685" s="111">
        <v>93</v>
      </c>
      <c r="N685" s="111">
        <v>87</v>
      </c>
      <c r="O685" s="111">
        <f>L685+N685</f>
        <v>137</v>
      </c>
      <c r="P685" s="112">
        <v>70</v>
      </c>
      <c r="Q685" s="112">
        <v>12</v>
      </c>
    </row>
    <row r="686" spans="2:17" s="120" customFormat="1" ht="30" x14ac:dyDescent="0.25">
      <c r="B686" s="148" t="s">
        <v>24</v>
      </c>
      <c r="C686" s="411"/>
      <c r="D686" s="110">
        <v>9</v>
      </c>
      <c r="E686" s="110">
        <v>1897</v>
      </c>
      <c r="F686" s="110">
        <v>1</v>
      </c>
      <c r="G686" s="110">
        <v>1043717</v>
      </c>
      <c r="H686" s="110">
        <v>130750</v>
      </c>
      <c r="I686" s="110">
        <v>0</v>
      </c>
      <c r="J686" s="110">
        <v>68</v>
      </c>
      <c r="K686" s="110">
        <v>25</v>
      </c>
      <c r="L686" s="110">
        <v>23</v>
      </c>
      <c r="M686" s="110">
        <v>10</v>
      </c>
      <c r="N686" s="110">
        <v>11</v>
      </c>
      <c r="O686" s="111">
        <f t="shared" ref="O686:O689" si="76">L686+N686</f>
        <v>34</v>
      </c>
      <c r="P686" s="110">
        <v>20</v>
      </c>
      <c r="Q686" s="110">
        <v>0</v>
      </c>
    </row>
    <row r="687" spans="2:17" s="120" customFormat="1" ht="30" x14ac:dyDescent="0.25">
      <c r="B687" s="148" t="s">
        <v>25</v>
      </c>
      <c r="C687" s="411"/>
      <c r="D687" s="110">
        <v>15</v>
      </c>
      <c r="E687" s="110">
        <v>1130</v>
      </c>
      <c r="F687" s="150">
        <v>0</v>
      </c>
      <c r="G687" s="110">
        <v>267408</v>
      </c>
      <c r="H687" s="110">
        <v>532</v>
      </c>
      <c r="I687" s="110">
        <v>32</v>
      </c>
      <c r="J687" s="110">
        <v>16</v>
      </c>
      <c r="K687" s="110">
        <v>14</v>
      </c>
      <c r="L687" s="110">
        <v>14</v>
      </c>
      <c r="M687" s="110">
        <v>10</v>
      </c>
      <c r="N687" s="110">
        <v>10</v>
      </c>
      <c r="O687" s="111">
        <f t="shared" si="76"/>
        <v>24</v>
      </c>
      <c r="P687" s="113">
        <v>7</v>
      </c>
      <c r="Q687" s="112">
        <v>2</v>
      </c>
    </row>
    <row r="688" spans="2:17" s="120" customFormat="1" ht="30" x14ac:dyDescent="0.25">
      <c r="B688" s="149" t="s">
        <v>26</v>
      </c>
      <c r="C688" s="411"/>
      <c r="D688" s="150">
        <v>12</v>
      </c>
      <c r="E688" s="150">
        <v>0</v>
      </c>
      <c r="F688" s="150">
        <v>0</v>
      </c>
      <c r="G688" s="150">
        <v>76500</v>
      </c>
      <c r="H688" s="150">
        <v>0</v>
      </c>
      <c r="I688" s="150">
        <v>12</v>
      </c>
      <c r="J688" s="150">
        <v>10</v>
      </c>
      <c r="K688" s="150">
        <v>12</v>
      </c>
      <c r="L688" s="150">
        <v>9</v>
      </c>
      <c r="M688" s="150">
        <v>2</v>
      </c>
      <c r="N688" s="150">
        <v>1</v>
      </c>
      <c r="O688" s="111">
        <f t="shared" si="76"/>
        <v>10</v>
      </c>
      <c r="P688" s="135">
        <v>5</v>
      </c>
      <c r="Q688" s="135">
        <v>0</v>
      </c>
    </row>
    <row r="689" spans="2:17" s="120" customFormat="1" x14ac:dyDescent="0.25">
      <c r="B689" s="148" t="s">
        <v>85</v>
      </c>
      <c r="C689" s="412"/>
      <c r="D689" s="150">
        <v>36.44</v>
      </c>
      <c r="E689" s="150">
        <v>494</v>
      </c>
      <c r="F689" s="150">
        <v>0</v>
      </c>
      <c r="G689" s="150">
        <v>0</v>
      </c>
      <c r="H689" s="150">
        <v>264890.5</v>
      </c>
      <c r="I689" s="150">
        <v>0</v>
      </c>
      <c r="J689" s="150">
        <v>60</v>
      </c>
      <c r="K689" s="150">
        <v>39</v>
      </c>
      <c r="L689" s="150">
        <v>39</v>
      </c>
      <c r="M689" s="150">
        <v>0</v>
      </c>
      <c r="N689" s="150">
        <v>0</v>
      </c>
      <c r="O689" s="111">
        <f t="shared" si="76"/>
        <v>39</v>
      </c>
      <c r="P689" s="114">
        <v>90</v>
      </c>
      <c r="Q689" s="114">
        <v>0</v>
      </c>
    </row>
    <row r="690" spans="2:17" x14ac:dyDescent="0.25">
      <c r="B690" s="402" t="s">
        <v>11</v>
      </c>
      <c r="C690" s="403"/>
      <c r="D690" s="142">
        <f>D685+D686+D687+D688+D689</f>
        <v>78.44</v>
      </c>
      <c r="E690" s="142">
        <f t="shared" ref="E690:J690" si="77">E685+E686+E687+E688+E689</f>
        <v>6855</v>
      </c>
      <c r="F690" s="142">
        <f t="shared" si="77"/>
        <v>28</v>
      </c>
      <c r="G690" s="142">
        <f t="shared" si="77"/>
        <v>2058625</v>
      </c>
      <c r="H690" s="142">
        <f t="shared" si="77"/>
        <v>506272.5</v>
      </c>
      <c r="I690" s="142">
        <f t="shared" si="77"/>
        <v>118</v>
      </c>
      <c r="J690" s="142">
        <f t="shared" si="77"/>
        <v>182</v>
      </c>
      <c r="K690" s="142">
        <f t="shared" ref="K690:Q690" si="78">K685+K686+K687+K688+K689</f>
        <v>139</v>
      </c>
      <c r="L690" s="142">
        <f t="shared" si="78"/>
        <v>135</v>
      </c>
      <c r="M690" s="142">
        <f t="shared" si="78"/>
        <v>115</v>
      </c>
      <c r="N690" s="142">
        <f t="shared" si="78"/>
        <v>109</v>
      </c>
      <c r="O690" s="142">
        <f t="shared" si="78"/>
        <v>244</v>
      </c>
      <c r="P690" s="142">
        <f t="shared" si="78"/>
        <v>192</v>
      </c>
      <c r="Q690" s="142">
        <f t="shared" si="78"/>
        <v>14</v>
      </c>
    </row>
    <row r="696" spans="2:17" ht="18.75" x14ac:dyDescent="0.3">
      <c r="B696" s="405" t="s">
        <v>141</v>
      </c>
      <c r="C696" s="405"/>
      <c r="D696" s="405"/>
      <c r="E696" s="405"/>
      <c r="F696" s="405"/>
      <c r="G696" s="405"/>
      <c r="H696" s="405"/>
      <c r="I696" s="405"/>
      <c r="J696" s="405"/>
      <c r="K696" s="405"/>
      <c r="L696" s="405"/>
      <c r="M696" s="405"/>
      <c r="N696" s="405"/>
      <c r="O696" s="147"/>
      <c r="P696" s="147"/>
      <c r="Q696" s="147"/>
    </row>
    <row r="697" spans="2:17" x14ac:dyDescent="0.25"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</row>
    <row r="698" spans="2:17" ht="15" customHeight="1" x14ac:dyDescent="0.25">
      <c r="B698" s="406" t="s">
        <v>5</v>
      </c>
      <c r="C698" s="406" t="s">
        <v>12</v>
      </c>
      <c r="D698" s="406" t="s">
        <v>6</v>
      </c>
      <c r="E698" s="406" t="s">
        <v>17</v>
      </c>
      <c r="F698" s="406" t="s">
        <v>15</v>
      </c>
      <c r="G698" s="406" t="s">
        <v>100</v>
      </c>
      <c r="H698" s="406" t="s">
        <v>14</v>
      </c>
      <c r="I698" s="406" t="s">
        <v>13</v>
      </c>
      <c r="J698" s="406" t="s">
        <v>8</v>
      </c>
      <c r="K698" s="398" t="s">
        <v>113</v>
      </c>
      <c r="L698" s="409"/>
      <c r="M698" s="409"/>
      <c r="N698" s="409"/>
      <c r="O698" s="399"/>
      <c r="P698" s="413" t="s">
        <v>16</v>
      </c>
      <c r="Q698" s="413"/>
    </row>
    <row r="699" spans="2:17" ht="30" x14ac:dyDescent="0.25">
      <c r="B699" s="407"/>
      <c r="C699" s="407"/>
      <c r="D699" s="407"/>
      <c r="E699" s="407"/>
      <c r="F699" s="407"/>
      <c r="G699" s="407"/>
      <c r="H699" s="407"/>
      <c r="I699" s="407"/>
      <c r="J699" s="407"/>
      <c r="K699" s="398" t="s">
        <v>1</v>
      </c>
      <c r="L699" s="399"/>
      <c r="M699" s="398" t="s">
        <v>2</v>
      </c>
      <c r="N699" s="399"/>
      <c r="O699" s="138" t="s">
        <v>10</v>
      </c>
      <c r="P699" s="413"/>
      <c r="Q699" s="413"/>
    </row>
    <row r="700" spans="2:17" x14ac:dyDescent="0.25">
      <c r="B700" s="408"/>
      <c r="C700" s="408"/>
      <c r="D700" s="408"/>
      <c r="E700" s="408"/>
      <c r="F700" s="408"/>
      <c r="G700" s="408"/>
      <c r="H700" s="408"/>
      <c r="I700" s="408"/>
      <c r="J700" s="408"/>
      <c r="K700" s="138" t="s">
        <v>4</v>
      </c>
      <c r="L700" s="138" t="s">
        <v>3</v>
      </c>
      <c r="M700" s="138" t="s">
        <v>4</v>
      </c>
      <c r="N700" s="138" t="s">
        <v>3</v>
      </c>
      <c r="O700" s="138" t="s">
        <v>3</v>
      </c>
      <c r="P700" s="143" t="s">
        <v>1</v>
      </c>
      <c r="Q700" s="143" t="s">
        <v>2</v>
      </c>
    </row>
    <row r="701" spans="2:17" s="151" customFormat="1" x14ac:dyDescent="0.25">
      <c r="B701" s="152" t="s">
        <v>0</v>
      </c>
      <c r="C701" s="410">
        <v>42717</v>
      </c>
      <c r="D701" s="111">
        <v>0</v>
      </c>
      <c r="E701" s="111">
        <v>4254</v>
      </c>
      <c r="F701" s="111">
        <v>36</v>
      </c>
      <c r="G701" s="154">
        <v>943000</v>
      </c>
      <c r="H701" s="154">
        <v>73400</v>
      </c>
      <c r="I701" s="111">
        <v>89</v>
      </c>
      <c r="J701" s="111">
        <v>38</v>
      </c>
      <c r="K701" s="111">
        <v>57</v>
      </c>
      <c r="L701" s="111">
        <v>52</v>
      </c>
      <c r="M701" s="111">
        <v>101</v>
      </c>
      <c r="N701" s="111">
        <v>102</v>
      </c>
      <c r="O701" s="111">
        <f>L701+N701</f>
        <v>154</v>
      </c>
      <c r="P701" s="112">
        <v>115</v>
      </c>
      <c r="Q701" s="112">
        <v>13</v>
      </c>
    </row>
    <row r="702" spans="2:17" s="151" customFormat="1" ht="30" x14ac:dyDescent="0.25">
      <c r="B702" s="152" t="s">
        <v>24</v>
      </c>
      <c r="C702" s="411"/>
      <c r="D702" s="110">
        <v>34.6</v>
      </c>
      <c r="E702" s="110">
        <v>2134</v>
      </c>
      <c r="F702" s="110">
        <v>3</v>
      </c>
      <c r="G702" s="110">
        <v>1212117</v>
      </c>
      <c r="H702" s="110">
        <v>103180</v>
      </c>
      <c r="I702" s="110">
        <v>9</v>
      </c>
      <c r="J702" s="110">
        <v>66</v>
      </c>
      <c r="K702" s="110">
        <v>23</v>
      </c>
      <c r="L702" s="110">
        <v>25</v>
      </c>
      <c r="M702" s="110">
        <v>10</v>
      </c>
      <c r="N702" s="110">
        <v>8</v>
      </c>
      <c r="O702" s="111">
        <f t="shared" ref="O702:O705" si="79">L702+N702</f>
        <v>33</v>
      </c>
      <c r="P702" s="110">
        <v>20</v>
      </c>
      <c r="Q702" s="110">
        <v>0</v>
      </c>
    </row>
    <row r="703" spans="2:17" s="151" customFormat="1" ht="30" x14ac:dyDescent="0.25">
      <c r="B703" s="152" t="s">
        <v>25</v>
      </c>
      <c r="C703" s="411"/>
      <c r="D703" s="110">
        <v>10</v>
      </c>
      <c r="E703" s="110">
        <v>780</v>
      </c>
      <c r="F703" s="154">
        <v>0</v>
      </c>
      <c r="G703" s="110">
        <v>374444</v>
      </c>
      <c r="H703" s="110">
        <v>530</v>
      </c>
      <c r="I703" s="110">
        <v>26</v>
      </c>
      <c r="J703" s="110">
        <v>31</v>
      </c>
      <c r="K703" s="110">
        <v>13</v>
      </c>
      <c r="L703" s="110">
        <v>13</v>
      </c>
      <c r="M703" s="110">
        <v>10</v>
      </c>
      <c r="N703" s="110">
        <v>10</v>
      </c>
      <c r="O703" s="111">
        <f t="shared" si="79"/>
        <v>23</v>
      </c>
      <c r="P703" s="113">
        <v>7</v>
      </c>
      <c r="Q703" s="112">
        <v>2</v>
      </c>
    </row>
    <row r="704" spans="2:17" s="151" customFormat="1" ht="30" x14ac:dyDescent="0.25">
      <c r="B704" s="153" t="s">
        <v>26</v>
      </c>
      <c r="C704" s="411"/>
      <c r="D704" s="154">
        <v>12</v>
      </c>
      <c r="E704" s="154">
        <v>40</v>
      </c>
      <c r="F704" s="154">
        <v>0</v>
      </c>
      <c r="G704" s="154">
        <v>80850</v>
      </c>
      <c r="H704" s="154">
        <v>6200</v>
      </c>
      <c r="I704" s="154">
        <v>15</v>
      </c>
      <c r="J704" s="154">
        <v>14</v>
      </c>
      <c r="K704" s="154">
        <v>11</v>
      </c>
      <c r="L704" s="154">
        <v>10</v>
      </c>
      <c r="M704" s="154">
        <v>2</v>
      </c>
      <c r="N704" s="154">
        <v>2</v>
      </c>
      <c r="O704" s="111">
        <f t="shared" si="79"/>
        <v>12</v>
      </c>
      <c r="P704" s="135">
        <v>2</v>
      </c>
      <c r="Q704" s="135">
        <v>2</v>
      </c>
    </row>
    <row r="705" spans="2:17" s="151" customFormat="1" x14ac:dyDescent="0.25">
      <c r="B705" s="152" t="s">
        <v>85</v>
      </c>
      <c r="C705" s="412"/>
      <c r="D705" s="154">
        <v>45.76</v>
      </c>
      <c r="E705" s="154">
        <v>494</v>
      </c>
      <c r="F705" s="154">
        <v>0</v>
      </c>
      <c r="G705" s="154">
        <v>0</v>
      </c>
      <c r="H705" s="154">
        <v>216015</v>
      </c>
      <c r="I705" s="154">
        <v>0</v>
      </c>
      <c r="J705" s="154">
        <v>62</v>
      </c>
      <c r="K705" s="154">
        <v>37</v>
      </c>
      <c r="L705" s="154">
        <v>37</v>
      </c>
      <c r="M705" s="154">
        <v>0</v>
      </c>
      <c r="N705" s="154">
        <v>0</v>
      </c>
      <c r="O705" s="111">
        <f t="shared" si="79"/>
        <v>37</v>
      </c>
      <c r="P705" s="114">
        <v>90</v>
      </c>
      <c r="Q705" s="114">
        <v>0</v>
      </c>
    </row>
    <row r="706" spans="2:17" x14ac:dyDescent="0.25">
      <c r="B706" s="402" t="s">
        <v>11</v>
      </c>
      <c r="C706" s="403"/>
      <c r="D706" s="142">
        <f>D701+D702+D703+D704+D705</f>
        <v>102.36</v>
      </c>
      <c r="E706" s="142">
        <f t="shared" ref="E706:J706" si="80">E701+E702+E703+E704+E705</f>
        <v>7702</v>
      </c>
      <c r="F706" s="142">
        <f t="shared" si="80"/>
        <v>39</v>
      </c>
      <c r="G706" s="142">
        <f t="shared" si="80"/>
        <v>2610411</v>
      </c>
      <c r="H706" s="142">
        <f t="shared" si="80"/>
        <v>399325</v>
      </c>
      <c r="I706" s="142">
        <f t="shared" si="80"/>
        <v>139</v>
      </c>
      <c r="J706" s="142">
        <f t="shared" si="80"/>
        <v>211</v>
      </c>
      <c r="K706" s="142">
        <f t="shared" ref="K706:Q706" si="81">K701+K702+K703+K704+K705</f>
        <v>141</v>
      </c>
      <c r="L706" s="142">
        <f t="shared" si="81"/>
        <v>137</v>
      </c>
      <c r="M706" s="142">
        <f t="shared" si="81"/>
        <v>123</v>
      </c>
      <c r="N706" s="142">
        <f t="shared" si="81"/>
        <v>122</v>
      </c>
      <c r="O706" s="142">
        <f t="shared" si="81"/>
        <v>259</v>
      </c>
      <c r="P706" s="142">
        <f t="shared" si="81"/>
        <v>234</v>
      </c>
      <c r="Q706" s="142">
        <f t="shared" si="81"/>
        <v>17</v>
      </c>
    </row>
    <row r="711" spans="2:17" ht="18.75" x14ac:dyDescent="0.3">
      <c r="B711" s="405" t="s">
        <v>142</v>
      </c>
      <c r="C711" s="405"/>
      <c r="D711" s="405"/>
      <c r="E711" s="405"/>
      <c r="F711" s="405"/>
      <c r="G711" s="405"/>
      <c r="H711" s="405"/>
      <c r="I711" s="405"/>
      <c r="J711" s="405"/>
      <c r="K711" s="405"/>
      <c r="L711" s="405"/>
      <c r="M711" s="405"/>
      <c r="N711" s="405"/>
      <c r="O711" s="147"/>
      <c r="P711" s="147"/>
      <c r="Q711" s="147"/>
    </row>
    <row r="712" spans="2:17" x14ac:dyDescent="0.25"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</row>
    <row r="713" spans="2:17" ht="15" customHeight="1" x14ac:dyDescent="0.25">
      <c r="B713" s="406" t="s">
        <v>5</v>
      </c>
      <c r="C713" s="406" t="s">
        <v>12</v>
      </c>
      <c r="D713" s="406" t="s">
        <v>6</v>
      </c>
      <c r="E713" s="406" t="s">
        <v>17</v>
      </c>
      <c r="F713" s="406" t="s">
        <v>15</v>
      </c>
      <c r="G713" s="406" t="s">
        <v>100</v>
      </c>
      <c r="H713" s="406" t="s">
        <v>14</v>
      </c>
      <c r="I713" s="406" t="s">
        <v>13</v>
      </c>
      <c r="J713" s="406" t="s">
        <v>8</v>
      </c>
      <c r="K713" s="398" t="s">
        <v>113</v>
      </c>
      <c r="L713" s="409"/>
      <c r="M713" s="409"/>
      <c r="N713" s="409"/>
      <c r="O713" s="399"/>
      <c r="P713" s="413" t="s">
        <v>16</v>
      </c>
      <c r="Q713" s="413"/>
    </row>
    <row r="714" spans="2:17" ht="30" x14ac:dyDescent="0.25">
      <c r="B714" s="407"/>
      <c r="C714" s="407"/>
      <c r="D714" s="407"/>
      <c r="E714" s="407"/>
      <c r="F714" s="407"/>
      <c r="G714" s="407"/>
      <c r="H714" s="407"/>
      <c r="I714" s="407"/>
      <c r="J714" s="407"/>
      <c r="K714" s="398" t="s">
        <v>1</v>
      </c>
      <c r="L714" s="399"/>
      <c r="M714" s="398" t="s">
        <v>2</v>
      </c>
      <c r="N714" s="399"/>
      <c r="O714" s="138" t="s">
        <v>10</v>
      </c>
      <c r="P714" s="413"/>
      <c r="Q714" s="413"/>
    </row>
    <row r="715" spans="2:17" x14ac:dyDescent="0.25">
      <c r="B715" s="408"/>
      <c r="C715" s="408"/>
      <c r="D715" s="408"/>
      <c r="E715" s="408"/>
      <c r="F715" s="408"/>
      <c r="G715" s="408"/>
      <c r="H715" s="408"/>
      <c r="I715" s="408"/>
      <c r="J715" s="408"/>
      <c r="K715" s="138" t="s">
        <v>4</v>
      </c>
      <c r="L715" s="138" t="s">
        <v>3</v>
      </c>
      <c r="M715" s="138" t="s">
        <v>4</v>
      </c>
      <c r="N715" s="138" t="s">
        <v>3</v>
      </c>
      <c r="O715" s="138" t="s">
        <v>3</v>
      </c>
      <c r="P715" s="143" t="s">
        <v>1</v>
      </c>
      <c r="Q715" s="143" t="s">
        <v>2</v>
      </c>
    </row>
    <row r="716" spans="2:17" s="136" customFormat="1" x14ac:dyDescent="0.25">
      <c r="B716" s="153" t="s">
        <v>0</v>
      </c>
      <c r="C716" s="410">
        <v>42718</v>
      </c>
      <c r="D716" s="155">
        <v>17</v>
      </c>
      <c r="E716" s="155">
        <v>4295</v>
      </c>
      <c r="F716" s="155">
        <v>30</v>
      </c>
      <c r="G716" s="154">
        <v>549500</v>
      </c>
      <c r="H716" s="154">
        <v>110700</v>
      </c>
      <c r="I716" s="155">
        <v>84</v>
      </c>
      <c r="J716" s="155">
        <v>37</v>
      </c>
      <c r="K716" s="155">
        <v>54</v>
      </c>
      <c r="L716" s="155">
        <v>51</v>
      </c>
      <c r="M716" s="155">
        <v>101</v>
      </c>
      <c r="N716" s="155">
        <v>99</v>
      </c>
      <c r="O716" s="155">
        <f>L716+N716</f>
        <v>150</v>
      </c>
      <c r="P716" s="156">
        <v>106</v>
      </c>
      <c r="Q716" s="156">
        <v>11</v>
      </c>
    </row>
    <row r="717" spans="2:17" s="151" customFormat="1" ht="30" x14ac:dyDescent="0.25">
      <c r="B717" s="152" t="s">
        <v>24</v>
      </c>
      <c r="C717" s="411"/>
      <c r="D717" s="110">
        <v>33.67</v>
      </c>
      <c r="E717" s="110">
        <v>1047</v>
      </c>
      <c r="F717" s="110">
        <v>0</v>
      </c>
      <c r="G717" s="110">
        <v>780665</v>
      </c>
      <c r="H717" s="110">
        <v>107040</v>
      </c>
      <c r="I717" s="110">
        <v>0</v>
      </c>
      <c r="J717" s="110">
        <v>37</v>
      </c>
      <c r="K717" s="110">
        <v>24</v>
      </c>
      <c r="L717" s="110">
        <v>23</v>
      </c>
      <c r="M717" s="110">
        <v>10</v>
      </c>
      <c r="N717" s="110">
        <v>9</v>
      </c>
      <c r="O717" s="111">
        <f t="shared" ref="O717:O720" si="82">L717+N717</f>
        <v>32</v>
      </c>
      <c r="P717" s="110">
        <v>20</v>
      </c>
      <c r="Q717" s="110">
        <v>0</v>
      </c>
    </row>
    <row r="718" spans="2:17" s="151" customFormat="1" ht="30" x14ac:dyDescent="0.25">
      <c r="B718" s="152" t="s">
        <v>25</v>
      </c>
      <c r="C718" s="411"/>
      <c r="D718" s="110">
        <v>16</v>
      </c>
      <c r="E718" s="110">
        <v>1312</v>
      </c>
      <c r="F718" s="154">
        <v>0</v>
      </c>
      <c r="G718" s="110">
        <v>298378</v>
      </c>
      <c r="H718" s="110">
        <v>959</v>
      </c>
      <c r="I718" s="110">
        <v>38</v>
      </c>
      <c r="J718" s="110">
        <v>27</v>
      </c>
      <c r="K718" s="110">
        <v>14</v>
      </c>
      <c r="L718" s="110">
        <v>13</v>
      </c>
      <c r="M718" s="110">
        <v>10</v>
      </c>
      <c r="N718" s="110">
        <v>10</v>
      </c>
      <c r="O718" s="111">
        <f t="shared" si="82"/>
        <v>23</v>
      </c>
      <c r="P718" s="113">
        <v>7</v>
      </c>
      <c r="Q718" s="112">
        <v>2</v>
      </c>
    </row>
    <row r="719" spans="2:17" s="151" customFormat="1" ht="30" x14ac:dyDescent="0.25">
      <c r="B719" s="153" t="s">
        <v>26</v>
      </c>
      <c r="C719" s="411"/>
      <c r="D719" s="154">
        <v>18</v>
      </c>
      <c r="E719" s="154">
        <v>50</v>
      </c>
      <c r="F719" s="154">
        <v>0</v>
      </c>
      <c r="G719" s="154">
        <v>77002</v>
      </c>
      <c r="H719" s="154">
        <v>0</v>
      </c>
      <c r="I719" s="154">
        <v>14</v>
      </c>
      <c r="J719" s="154">
        <v>12</v>
      </c>
      <c r="K719" s="154">
        <v>10</v>
      </c>
      <c r="L719" s="154">
        <v>9</v>
      </c>
      <c r="M719" s="154">
        <v>2</v>
      </c>
      <c r="N719" s="154">
        <v>2</v>
      </c>
      <c r="O719" s="111">
        <f t="shared" si="82"/>
        <v>11</v>
      </c>
      <c r="P719" s="135">
        <v>5</v>
      </c>
      <c r="Q719" s="135">
        <v>0</v>
      </c>
    </row>
    <row r="720" spans="2:17" x14ac:dyDescent="0.25">
      <c r="B720" s="152" t="s">
        <v>85</v>
      </c>
      <c r="C720" s="412"/>
      <c r="D720" s="154">
        <v>24.4</v>
      </c>
      <c r="E720" s="154">
        <v>330</v>
      </c>
      <c r="F720" s="154">
        <v>0</v>
      </c>
      <c r="G720" s="154">
        <v>0</v>
      </c>
      <c r="H720" s="154">
        <v>212480</v>
      </c>
      <c r="I720" s="154">
        <v>0</v>
      </c>
      <c r="J720" s="154">
        <v>55</v>
      </c>
      <c r="K720" s="154">
        <v>34</v>
      </c>
      <c r="L720" s="154">
        <v>34</v>
      </c>
      <c r="M720" s="154">
        <v>0</v>
      </c>
      <c r="N720" s="154">
        <v>0</v>
      </c>
      <c r="O720" s="111">
        <f t="shared" si="82"/>
        <v>34</v>
      </c>
      <c r="P720" s="114">
        <v>90</v>
      </c>
      <c r="Q720" s="114">
        <v>0</v>
      </c>
    </row>
    <row r="721" spans="2:17" x14ac:dyDescent="0.25">
      <c r="B721" s="402" t="s">
        <v>11</v>
      </c>
      <c r="C721" s="403"/>
      <c r="D721" s="142">
        <f>D716+D717+D718+D719+D720</f>
        <v>109.07</v>
      </c>
      <c r="E721" s="142">
        <f t="shared" ref="E721:J721" si="83">E716+E717+E718+E719+E720</f>
        <v>7034</v>
      </c>
      <c r="F721" s="142">
        <f t="shared" si="83"/>
        <v>30</v>
      </c>
      <c r="G721" s="142">
        <f t="shared" si="83"/>
        <v>1705545</v>
      </c>
      <c r="H721" s="142">
        <f t="shared" si="83"/>
        <v>431179</v>
      </c>
      <c r="I721" s="142">
        <f t="shared" si="83"/>
        <v>136</v>
      </c>
      <c r="J721" s="142">
        <f t="shared" si="83"/>
        <v>168</v>
      </c>
      <c r="K721" s="142">
        <f t="shared" ref="K721:Q721" si="84">K716+K717+K718+K719+K720</f>
        <v>136</v>
      </c>
      <c r="L721" s="142">
        <f t="shared" si="84"/>
        <v>130</v>
      </c>
      <c r="M721" s="142">
        <f t="shared" si="84"/>
        <v>123</v>
      </c>
      <c r="N721" s="142">
        <f t="shared" si="84"/>
        <v>120</v>
      </c>
      <c r="O721" s="142">
        <f t="shared" si="84"/>
        <v>250</v>
      </c>
      <c r="P721" s="142">
        <f t="shared" si="84"/>
        <v>228</v>
      </c>
      <c r="Q721" s="142">
        <f t="shared" si="84"/>
        <v>13</v>
      </c>
    </row>
    <row r="725" spans="2:17" ht="18.75" x14ac:dyDescent="0.3">
      <c r="B725" s="405" t="s">
        <v>143</v>
      </c>
      <c r="C725" s="405"/>
      <c r="D725" s="405"/>
      <c r="E725" s="405"/>
      <c r="F725" s="405"/>
      <c r="G725" s="405"/>
      <c r="H725" s="405"/>
      <c r="I725" s="405"/>
      <c r="J725" s="405"/>
      <c r="K725" s="405"/>
      <c r="L725" s="405"/>
      <c r="M725" s="405"/>
      <c r="N725" s="405"/>
      <c r="O725" s="147"/>
      <c r="P725" s="147"/>
      <c r="Q725" s="147"/>
    </row>
    <row r="726" spans="2:17" x14ac:dyDescent="0.25"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</row>
    <row r="727" spans="2:17" ht="15" customHeight="1" x14ac:dyDescent="0.25">
      <c r="B727" s="406" t="s">
        <v>5</v>
      </c>
      <c r="C727" s="406" t="s">
        <v>12</v>
      </c>
      <c r="D727" s="406" t="s">
        <v>6</v>
      </c>
      <c r="E727" s="406" t="s">
        <v>17</v>
      </c>
      <c r="F727" s="406" t="s">
        <v>15</v>
      </c>
      <c r="G727" s="406" t="s">
        <v>100</v>
      </c>
      <c r="H727" s="406" t="s">
        <v>14</v>
      </c>
      <c r="I727" s="406" t="s">
        <v>13</v>
      </c>
      <c r="J727" s="406" t="s">
        <v>8</v>
      </c>
      <c r="K727" s="398" t="s">
        <v>113</v>
      </c>
      <c r="L727" s="409"/>
      <c r="M727" s="409"/>
      <c r="N727" s="409"/>
      <c r="O727" s="399"/>
      <c r="P727" s="413" t="s">
        <v>16</v>
      </c>
      <c r="Q727" s="413"/>
    </row>
    <row r="728" spans="2:17" ht="30" x14ac:dyDescent="0.25">
      <c r="B728" s="407"/>
      <c r="C728" s="407"/>
      <c r="D728" s="407"/>
      <c r="E728" s="407"/>
      <c r="F728" s="407"/>
      <c r="G728" s="407"/>
      <c r="H728" s="407"/>
      <c r="I728" s="407"/>
      <c r="J728" s="407"/>
      <c r="K728" s="398" t="s">
        <v>1</v>
      </c>
      <c r="L728" s="399"/>
      <c r="M728" s="398" t="s">
        <v>2</v>
      </c>
      <c r="N728" s="399"/>
      <c r="O728" s="138" t="s">
        <v>10</v>
      </c>
      <c r="P728" s="413"/>
      <c r="Q728" s="413"/>
    </row>
    <row r="729" spans="2:17" x14ac:dyDescent="0.25">
      <c r="B729" s="408"/>
      <c r="C729" s="408"/>
      <c r="D729" s="408"/>
      <c r="E729" s="408"/>
      <c r="F729" s="408"/>
      <c r="G729" s="408"/>
      <c r="H729" s="408"/>
      <c r="I729" s="408"/>
      <c r="J729" s="408"/>
      <c r="K729" s="138" t="s">
        <v>4</v>
      </c>
      <c r="L729" s="138" t="s">
        <v>3</v>
      </c>
      <c r="M729" s="138" t="s">
        <v>4</v>
      </c>
      <c r="N729" s="138" t="s">
        <v>3</v>
      </c>
      <c r="O729" s="138" t="s">
        <v>3</v>
      </c>
      <c r="P729" s="143" t="s">
        <v>1</v>
      </c>
      <c r="Q729" s="143" t="s">
        <v>2</v>
      </c>
    </row>
    <row r="730" spans="2:17" s="157" customFormat="1" x14ac:dyDescent="0.25">
      <c r="B730" s="153" t="s">
        <v>0</v>
      </c>
      <c r="C730" s="410">
        <v>42719</v>
      </c>
      <c r="D730" s="155">
        <v>12</v>
      </c>
      <c r="E730" s="155">
        <v>3102</v>
      </c>
      <c r="F730" s="155">
        <v>43</v>
      </c>
      <c r="G730" s="154">
        <v>1557000</v>
      </c>
      <c r="H730" s="154">
        <v>123200</v>
      </c>
      <c r="I730" s="155">
        <v>65</v>
      </c>
      <c r="J730" s="155">
        <v>61</v>
      </c>
      <c r="K730" s="155">
        <v>58</v>
      </c>
      <c r="L730" s="155">
        <v>55</v>
      </c>
      <c r="M730" s="155">
        <v>98</v>
      </c>
      <c r="N730" s="155">
        <v>70</v>
      </c>
      <c r="O730" s="155">
        <f>L730+N730</f>
        <v>125</v>
      </c>
      <c r="P730" s="156">
        <v>89</v>
      </c>
      <c r="Q730" s="156">
        <v>11</v>
      </c>
    </row>
    <row r="731" spans="2:17" s="157" customFormat="1" ht="30" x14ac:dyDescent="0.25">
      <c r="B731" s="152" t="s">
        <v>24</v>
      </c>
      <c r="C731" s="411"/>
      <c r="D731" s="110">
        <v>0.6</v>
      </c>
      <c r="E731" s="110">
        <v>1249</v>
      </c>
      <c r="F731" s="110">
        <v>0</v>
      </c>
      <c r="G731" s="110">
        <v>252492</v>
      </c>
      <c r="H731" s="110">
        <v>119380</v>
      </c>
      <c r="I731" s="110">
        <v>3</v>
      </c>
      <c r="J731" s="110">
        <v>41</v>
      </c>
      <c r="K731" s="110">
        <v>24</v>
      </c>
      <c r="L731" s="110">
        <v>23</v>
      </c>
      <c r="M731" s="110">
        <v>10</v>
      </c>
      <c r="N731" s="110">
        <v>11</v>
      </c>
      <c r="O731" s="111">
        <f t="shared" ref="O731:O734" si="85">L731+N731</f>
        <v>34</v>
      </c>
      <c r="P731" s="110">
        <v>19</v>
      </c>
      <c r="Q731" s="110">
        <v>0</v>
      </c>
    </row>
    <row r="732" spans="2:17" s="157" customFormat="1" ht="30" x14ac:dyDescent="0.25">
      <c r="B732" s="152" t="s">
        <v>25</v>
      </c>
      <c r="C732" s="411"/>
      <c r="D732" s="110">
        <v>18</v>
      </c>
      <c r="E732" s="110">
        <v>685</v>
      </c>
      <c r="F732" s="154">
        <v>0</v>
      </c>
      <c r="G732" s="110">
        <v>303878</v>
      </c>
      <c r="H732" s="110">
        <v>642</v>
      </c>
      <c r="I732" s="110">
        <v>32</v>
      </c>
      <c r="J732" s="110">
        <v>28</v>
      </c>
      <c r="K732" s="110">
        <v>13</v>
      </c>
      <c r="L732" s="110">
        <v>13</v>
      </c>
      <c r="M732" s="110">
        <v>0</v>
      </c>
      <c r="N732" s="110">
        <v>0</v>
      </c>
      <c r="O732" s="111">
        <f t="shared" si="85"/>
        <v>13</v>
      </c>
      <c r="P732" s="113">
        <v>7</v>
      </c>
      <c r="Q732" s="112">
        <v>0</v>
      </c>
    </row>
    <row r="733" spans="2:17" s="157" customFormat="1" ht="30" x14ac:dyDescent="0.25">
      <c r="B733" s="153" t="s">
        <v>26</v>
      </c>
      <c r="C733" s="411"/>
      <c r="D733" s="154">
        <v>32</v>
      </c>
      <c r="E733" s="154">
        <v>80</v>
      </c>
      <c r="F733" s="154">
        <v>0</v>
      </c>
      <c r="G733" s="154">
        <v>237202</v>
      </c>
      <c r="H733" s="154">
        <v>10200</v>
      </c>
      <c r="I733" s="154">
        <v>17</v>
      </c>
      <c r="J733" s="154">
        <v>22</v>
      </c>
      <c r="K733" s="154">
        <v>9</v>
      </c>
      <c r="L733" s="154">
        <v>11</v>
      </c>
      <c r="M733" s="154">
        <v>2</v>
      </c>
      <c r="N733" s="154">
        <v>2</v>
      </c>
      <c r="O733" s="111">
        <f t="shared" si="85"/>
        <v>13</v>
      </c>
      <c r="P733" s="135">
        <v>5</v>
      </c>
      <c r="Q733" s="135">
        <v>0</v>
      </c>
    </row>
    <row r="734" spans="2:17" x14ac:dyDescent="0.25">
      <c r="B734" s="152" t="s">
        <v>85</v>
      </c>
      <c r="C734" s="412"/>
      <c r="D734" s="154">
        <v>18</v>
      </c>
      <c r="E734" s="154">
        <v>664</v>
      </c>
      <c r="F734" s="154">
        <v>0</v>
      </c>
      <c r="G734" s="154">
        <v>0</v>
      </c>
      <c r="H734" s="154">
        <v>214579.1</v>
      </c>
      <c r="I734" s="154">
        <v>0</v>
      </c>
      <c r="J734" s="154">
        <v>56</v>
      </c>
      <c r="K734" s="154">
        <v>40</v>
      </c>
      <c r="L734" s="154">
        <v>40</v>
      </c>
      <c r="M734" s="154">
        <v>0</v>
      </c>
      <c r="N734" s="154">
        <v>0</v>
      </c>
      <c r="O734" s="111">
        <f t="shared" si="85"/>
        <v>40</v>
      </c>
      <c r="P734" s="114">
        <v>84</v>
      </c>
      <c r="Q734" s="114">
        <v>0</v>
      </c>
    </row>
    <row r="735" spans="2:17" x14ac:dyDescent="0.25">
      <c r="B735" s="402" t="s">
        <v>11</v>
      </c>
      <c r="C735" s="403"/>
      <c r="D735" s="142">
        <f>D730+D731+D732+D733+D734</f>
        <v>80.599999999999994</v>
      </c>
      <c r="E735" s="142">
        <f t="shared" ref="E735:J735" si="86">E730+E731+E732+E733+E734</f>
        <v>5780</v>
      </c>
      <c r="F735" s="142">
        <f t="shared" si="86"/>
        <v>43</v>
      </c>
      <c r="G735" s="142">
        <f t="shared" si="86"/>
        <v>2350572</v>
      </c>
      <c r="H735" s="142">
        <f t="shared" si="86"/>
        <v>468001.1</v>
      </c>
      <c r="I735" s="142">
        <f t="shared" si="86"/>
        <v>117</v>
      </c>
      <c r="J735" s="142">
        <f t="shared" si="86"/>
        <v>208</v>
      </c>
      <c r="K735" s="142">
        <f t="shared" ref="K735:Q735" si="87">K730+K731+K732+K733+K734</f>
        <v>144</v>
      </c>
      <c r="L735" s="142">
        <f t="shared" si="87"/>
        <v>142</v>
      </c>
      <c r="M735" s="142">
        <f t="shared" si="87"/>
        <v>110</v>
      </c>
      <c r="N735" s="142">
        <f t="shared" si="87"/>
        <v>83</v>
      </c>
      <c r="O735" s="142">
        <f t="shared" si="87"/>
        <v>225</v>
      </c>
      <c r="P735" s="142">
        <f t="shared" si="87"/>
        <v>204</v>
      </c>
      <c r="Q735" s="142">
        <f t="shared" si="87"/>
        <v>11</v>
      </c>
    </row>
    <row r="739" spans="2:17" ht="18.75" x14ac:dyDescent="0.3">
      <c r="B739" s="405" t="s">
        <v>144</v>
      </c>
      <c r="C739" s="405"/>
      <c r="D739" s="405"/>
      <c r="E739" s="405"/>
      <c r="F739" s="405"/>
      <c r="G739" s="405"/>
      <c r="H739" s="405"/>
      <c r="I739" s="405"/>
      <c r="J739" s="405"/>
      <c r="K739" s="405"/>
      <c r="L739" s="405"/>
      <c r="M739" s="405"/>
      <c r="N739" s="405"/>
      <c r="O739" s="147"/>
      <c r="P739" s="147"/>
      <c r="Q739" s="147"/>
    </row>
    <row r="740" spans="2:17" x14ac:dyDescent="0.25"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</row>
    <row r="741" spans="2:17" ht="15" customHeight="1" x14ac:dyDescent="0.25">
      <c r="B741" s="406" t="s">
        <v>5</v>
      </c>
      <c r="C741" s="406" t="s">
        <v>12</v>
      </c>
      <c r="D741" s="406" t="s">
        <v>6</v>
      </c>
      <c r="E741" s="406" t="s">
        <v>17</v>
      </c>
      <c r="F741" s="406" t="s">
        <v>15</v>
      </c>
      <c r="G741" s="406" t="s">
        <v>100</v>
      </c>
      <c r="H741" s="406" t="s">
        <v>14</v>
      </c>
      <c r="I741" s="406" t="s">
        <v>13</v>
      </c>
      <c r="J741" s="406" t="s">
        <v>8</v>
      </c>
      <c r="K741" s="398" t="s">
        <v>113</v>
      </c>
      <c r="L741" s="409"/>
      <c r="M741" s="409"/>
      <c r="N741" s="409"/>
      <c r="O741" s="399"/>
      <c r="P741" s="413" t="s">
        <v>16</v>
      </c>
      <c r="Q741" s="413"/>
    </row>
    <row r="742" spans="2:17" ht="30" x14ac:dyDescent="0.25">
      <c r="B742" s="407"/>
      <c r="C742" s="407"/>
      <c r="D742" s="407"/>
      <c r="E742" s="407"/>
      <c r="F742" s="407"/>
      <c r="G742" s="407"/>
      <c r="H742" s="407"/>
      <c r="I742" s="407"/>
      <c r="J742" s="407"/>
      <c r="K742" s="398" t="s">
        <v>1</v>
      </c>
      <c r="L742" s="399"/>
      <c r="M742" s="398" t="s">
        <v>2</v>
      </c>
      <c r="N742" s="399"/>
      <c r="O742" s="138" t="s">
        <v>10</v>
      </c>
      <c r="P742" s="413"/>
      <c r="Q742" s="413"/>
    </row>
    <row r="743" spans="2:17" x14ac:dyDescent="0.25">
      <c r="B743" s="408"/>
      <c r="C743" s="408"/>
      <c r="D743" s="408"/>
      <c r="E743" s="408"/>
      <c r="F743" s="408"/>
      <c r="G743" s="408"/>
      <c r="H743" s="408"/>
      <c r="I743" s="408"/>
      <c r="J743" s="408"/>
      <c r="K743" s="138" t="s">
        <v>4</v>
      </c>
      <c r="L743" s="138" t="s">
        <v>3</v>
      </c>
      <c r="M743" s="138" t="s">
        <v>4</v>
      </c>
      <c r="N743" s="138" t="s">
        <v>3</v>
      </c>
      <c r="O743" s="138" t="s">
        <v>3</v>
      </c>
      <c r="P743" s="143" t="s">
        <v>1</v>
      </c>
      <c r="Q743" s="143" t="s">
        <v>2</v>
      </c>
    </row>
    <row r="744" spans="2:17" x14ac:dyDescent="0.25">
      <c r="B744" s="153" t="s">
        <v>0</v>
      </c>
      <c r="C744" s="410">
        <v>42720</v>
      </c>
      <c r="D744" s="155">
        <v>316</v>
      </c>
      <c r="E744" s="155">
        <v>1905</v>
      </c>
      <c r="F744" s="155">
        <v>8</v>
      </c>
      <c r="G744" s="154">
        <v>2334000</v>
      </c>
      <c r="H744" s="154">
        <v>98000</v>
      </c>
      <c r="I744" s="155">
        <v>35</v>
      </c>
      <c r="J744" s="155">
        <v>31</v>
      </c>
      <c r="K744" s="155">
        <v>56</v>
      </c>
      <c r="L744" s="155">
        <v>49</v>
      </c>
      <c r="M744" s="155">
        <v>75</v>
      </c>
      <c r="N744" s="155">
        <v>71</v>
      </c>
      <c r="O744" s="155">
        <f>L744+N744</f>
        <v>120</v>
      </c>
      <c r="P744" s="156">
        <v>135</v>
      </c>
      <c r="Q744" s="156">
        <v>8</v>
      </c>
    </row>
    <row r="745" spans="2:17" s="159" customFormat="1" ht="30" x14ac:dyDescent="0.25">
      <c r="B745" s="152" t="s">
        <v>24</v>
      </c>
      <c r="C745" s="411"/>
      <c r="D745" s="110">
        <v>36.880000000000003</v>
      </c>
      <c r="E745" s="110">
        <v>1690</v>
      </c>
      <c r="F745" s="110">
        <v>1</v>
      </c>
      <c r="G745" s="110">
        <v>1380392</v>
      </c>
      <c r="H745" s="110">
        <v>127900</v>
      </c>
      <c r="I745" s="110">
        <v>9</v>
      </c>
      <c r="J745" s="110">
        <v>141</v>
      </c>
      <c r="K745" s="110">
        <v>24</v>
      </c>
      <c r="L745" s="110">
        <v>24</v>
      </c>
      <c r="M745" s="110">
        <v>10</v>
      </c>
      <c r="N745" s="110">
        <v>11</v>
      </c>
      <c r="O745" s="111">
        <f t="shared" ref="O745:O748" si="88">L745+N745</f>
        <v>35</v>
      </c>
      <c r="P745" s="110">
        <v>17</v>
      </c>
      <c r="Q745" s="110">
        <v>0</v>
      </c>
    </row>
    <row r="746" spans="2:17" s="159" customFormat="1" ht="30" x14ac:dyDescent="0.25">
      <c r="B746" s="152" t="s">
        <v>25</v>
      </c>
      <c r="C746" s="411"/>
      <c r="D746" s="110">
        <v>16</v>
      </c>
      <c r="E746" s="110">
        <v>1429</v>
      </c>
      <c r="F746" s="154">
        <v>0</v>
      </c>
      <c r="G746" s="110">
        <v>264568</v>
      </c>
      <c r="H746" s="110">
        <v>667</v>
      </c>
      <c r="I746" s="110">
        <v>32</v>
      </c>
      <c r="J746" s="110">
        <v>26</v>
      </c>
      <c r="K746" s="110">
        <v>13</v>
      </c>
      <c r="L746" s="110">
        <v>13</v>
      </c>
      <c r="M746" s="110">
        <v>10</v>
      </c>
      <c r="N746" s="110">
        <v>10</v>
      </c>
      <c r="O746" s="111">
        <f t="shared" si="88"/>
        <v>23</v>
      </c>
      <c r="P746" s="113">
        <v>7</v>
      </c>
      <c r="Q746" s="112">
        <v>2</v>
      </c>
    </row>
    <row r="747" spans="2:17" s="159" customFormat="1" ht="30" x14ac:dyDescent="0.25">
      <c r="B747" s="153" t="s">
        <v>26</v>
      </c>
      <c r="C747" s="411"/>
      <c r="D747" s="154">
        <v>36</v>
      </c>
      <c r="E747" s="154">
        <v>620</v>
      </c>
      <c r="F747" s="154">
        <v>0</v>
      </c>
      <c r="G747" s="154">
        <v>245602</v>
      </c>
      <c r="H747" s="154">
        <v>8600</v>
      </c>
      <c r="I747" s="154">
        <v>15</v>
      </c>
      <c r="J747" s="154">
        <v>23</v>
      </c>
      <c r="K747" s="154">
        <v>12</v>
      </c>
      <c r="L747" s="154">
        <v>16</v>
      </c>
      <c r="M747" s="154">
        <v>1</v>
      </c>
      <c r="N747" s="154">
        <v>4</v>
      </c>
      <c r="O747" s="111">
        <f t="shared" si="88"/>
        <v>20</v>
      </c>
      <c r="P747" s="135">
        <v>8</v>
      </c>
      <c r="Q747" s="135">
        <v>0</v>
      </c>
    </row>
    <row r="748" spans="2:17" x14ac:dyDescent="0.25">
      <c r="B748" s="152" t="s">
        <v>85</v>
      </c>
      <c r="C748" s="412"/>
      <c r="D748" s="154">
        <v>42</v>
      </c>
      <c r="E748" s="154">
        <v>184</v>
      </c>
      <c r="F748" s="154">
        <v>0</v>
      </c>
      <c r="G748" s="154">
        <v>0</v>
      </c>
      <c r="H748" s="154">
        <v>281692.3</v>
      </c>
      <c r="I748" s="154">
        <v>0</v>
      </c>
      <c r="J748" s="154">
        <v>59</v>
      </c>
      <c r="K748" s="154">
        <v>37</v>
      </c>
      <c r="L748" s="154">
        <v>37</v>
      </c>
      <c r="M748" s="154">
        <v>0</v>
      </c>
      <c r="N748" s="154">
        <v>0</v>
      </c>
      <c r="O748" s="111">
        <f t="shared" si="88"/>
        <v>37</v>
      </c>
      <c r="P748" s="114">
        <v>85</v>
      </c>
      <c r="Q748" s="114">
        <v>85</v>
      </c>
    </row>
    <row r="749" spans="2:17" x14ac:dyDescent="0.25">
      <c r="B749" s="402" t="s">
        <v>11</v>
      </c>
      <c r="C749" s="403"/>
      <c r="D749" s="142">
        <f>D744+D745+D746+D747+D748</f>
        <v>446.88</v>
      </c>
      <c r="E749" s="142">
        <f t="shared" ref="E749:J749" si="89">E744+E745+E746+E747+E748</f>
        <v>5828</v>
      </c>
      <c r="F749" s="142">
        <f t="shared" si="89"/>
        <v>9</v>
      </c>
      <c r="G749" s="142">
        <f t="shared" si="89"/>
        <v>4224562</v>
      </c>
      <c r="H749" s="142">
        <f t="shared" si="89"/>
        <v>516859.3</v>
      </c>
      <c r="I749" s="142">
        <f t="shared" si="89"/>
        <v>91</v>
      </c>
      <c r="J749" s="142">
        <f t="shared" si="89"/>
        <v>280</v>
      </c>
      <c r="K749" s="142">
        <f t="shared" ref="K749:Q749" si="90">K744+K745+K746+K747+K748</f>
        <v>142</v>
      </c>
      <c r="L749" s="142">
        <f t="shared" si="90"/>
        <v>139</v>
      </c>
      <c r="M749" s="142">
        <f t="shared" si="90"/>
        <v>96</v>
      </c>
      <c r="N749" s="142">
        <f t="shared" si="90"/>
        <v>96</v>
      </c>
      <c r="O749" s="142">
        <f t="shared" si="90"/>
        <v>235</v>
      </c>
      <c r="P749" s="142">
        <f t="shared" si="90"/>
        <v>252</v>
      </c>
      <c r="Q749" s="142">
        <f t="shared" si="90"/>
        <v>95</v>
      </c>
    </row>
    <row r="753" spans="2:17" s="159" customFormat="1" x14ac:dyDescent="0.25">
      <c r="B753" s="161"/>
      <c r="C753" s="161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4"/>
      <c r="P753" s="4"/>
    </row>
    <row r="756" spans="2:17" ht="18.75" x14ac:dyDescent="0.3">
      <c r="B756" s="405" t="s">
        <v>145</v>
      </c>
      <c r="C756" s="405"/>
      <c r="D756" s="405"/>
      <c r="E756" s="405"/>
      <c r="F756" s="405"/>
      <c r="G756" s="405"/>
      <c r="H756" s="405"/>
      <c r="I756" s="405"/>
      <c r="J756" s="405"/>
      <c r="K756" s="405"/>
      <c r="L756" s="405"/>
      <c r="M756" s="405"/>
      <c r="N756" s="405"/>
      <c r="O756" s="158"/>
      <c r="P756" s="158"/>
      <c r="Q756" s="158"/>
    </row>
    <row r="757" spans="2:17" x14ac:dyDescent="0.25"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</row>
    <row r="758" spans="2:17" ht="15" customHeight="1" x14ac:dyDescent="0.25">
      <c r="B758" s="406" t="s">
        <v>5</v>
      </c>
      <c r="C758" s="406" t="s">
        <v>12</v>
      </c>
      <c r="D758" s="406" t="s">
        <v>6</v>
      </c>
      <c r="E758" s="406" t="s">
        <v>17</v>
      </c>
      <c r="F758" s="406" t="s">
        <v>15</v>
      </c>
      <c r="G758" s="406" t="s">
        <v>100</v>
      </c>
      <c r="H758" s="406" t="s">
        <v>14</v>
      </c>
      <c r="I758" s="406" t="s">
        <v>13</v>
      </c>
      <c r="J758" s="406" t="s">
        <v>8</v>
      </c>
      <c r="K758" s="398" t="s">
        <v>113</v>
      </c>
      <c r="L758" s="409"/>
      <c r="M758" s="409"/>
      <c r="N758" s="409"/>
      <c r="O758" s="399"/>
      <c r="P758" s="413" t="s">
        <v>16</v>
      </c>
      <c r="Q758" s="413"/>
    </row>
    <row r="759" spans="2:17" ht="30" x14ac:dyDescent="0.25">
      <c r="B759" s="407"/>
      <c r="C759" s="407"/>
      <c r="D759" s="407"/>
      <c r="E759" s="407"/>
      <c r="F759" s="407"/>
      <c r="G759" s="407"/>
      <c r="H759" s="407"/>
      <c r="I759" s="407"/>
      <c r="J759" s="407"/>
      <c r="K759" s="398" t="s">
        <v>1</v>
      </c>
      <c r="L759" s="399"/>
      <c r="M759" s="398" t="s">
        <v>2</v>
      </c>
      <c r="N759" s="399"/>
      <c r="O759" s="138" t="s">
        <v>10</v>
      </c>
      <c r="P759" s="413"/>
      <c r="Q759" s="413"/>
    </row>
    <row r="760" spans="2:17" x14ac:dyDescent="0.25">
      <c r="B760" s="408"/>
      <c r="C760" s="408"/>
      <c r="D760" s="408"/>
      <c r="E760" s="408"/>
      <c r="F760" s="408"/>
      <c r="G760" s="408"/>
      <c r="H760" s="408"/>
      <c r="I760" s="408"/>
      <c r="J760" s="408"/>
      <c r="K760" s="138" t="s">
        <v>4</v>
      </c>
      <c r="L760" s="138" t="s">
        <v>3</v>
      </c>
      <c r="M760" s="138" t="s">
        <v>4</v>
      </c>
      <c r="N760" s="138" t="s">
        <v>3</v>
      </c>
      <c r="O760" s="138" t="s">
        <v>3</v>
      </c>
      <c r="P760" s="143" t="s">
        <v>1</v>
      </c>
      <c r="Q760" s="143" t="s">
        <v>2</v>
      </c>
    </row>
    <row r="761" spans="2:17" x14ac:dyDescent="0.25">
      <c r="B761" s="153" t="s">
        <v>0</v>
      </c>
      <c r="C761" s="410">
        <v>42721</v>
      </c>
      <c r="D761" s="155">
        <v>300</v>
      </c>
      <c r="E761" s="155">
        <v>2525</v>
      </c>
      <c r="F761" s="155">
        <v>11</v>
      </c>
      <c r="G761" s="154">
        <v>2900000</v>
      </c>
      <c r="H761" s="154">
        <v>148000</v>
      </c>
      <c r="I761" s="155">
        <v>22</v>
      </c>
      <c r="J761" s="155">
        <v>78</v>
      </c>
      <c r="K761" s="155">
        <v>29</v>
      </c>
      <c r="L761" s="155">
        <v>45</v>
      </c>
      <c r="M761" s="155">
        <v>68</v>
      </c>
      <c r="N761" s="155">
        <v>84</v>
      </c>
      <c r="O761" s="155">
        <f>L761+N761</f>
        <v>129</v>
      </c>
      <c r="P761" s="156">
        <v>34</v>
      </c>
      <c r="Q761" s="156">
        <v>7</v>
      </c>
    </row>
    <row r="762" spans="2:17" s="159" customFormat="1" ht="30" x14ac:dyDescent="0.25">
      <c r="B762" s="152" t="s">
        <v>24</v>
      </c>
      <c r="C762" s="411"/>
      <c r="D762" s="110">
        <v>79</v>
      </c>
      <c r="E762" s="110">
        <v>1660</v>
      </c>
      <c r="F762" s="110">
        <v>0</v>
      </c>
      <c r="G762" s="110">
        <v>1161165</v>
      </c>
      <c r="H762" s="110">
        <v>126180</v>
      </c>
      <c r="I762" s="110">
        <v>3</v>
      </c>
      <c r="J762" s="110">
        <v>109</v>
      </c>
      <c r="K762" s="110">
        <v>20</v>
      </c>
      <c r="L762" s="110">
        <v>16</v>
      </c>
      <c r="M762" s="110">
        <v>4</v>
      </c>
      <c r="N762" s="110">
        <v>12</v>
      </c>
      <c r="O762" s="111">
        <f t="shared" ref="O762:O765" si="91">L762+N762</f>
        <v>28</v>
      </c>
      <c r="P762" s="110">
        <v>0</v>
      </c>
      <c r="Q762" s="110">
        <v>0</v>
      </c>
    </row>
    <row r="763" spans="2:17" s="159" customFormat="1" ht="30" x14ac:dyDescent="0.25">
      <c r="B763" s="152" t="s">
        <v>25</v>
      </c>
      <c r="C763" s="411"/>
      <c r="D763" s="110">
        <v>23</v>
      </c>
      <c r="E763" s="110">
        <v>686</v>
      </c>
      <c r="F763" s="154">
        <v>0</v>
      </c>
      <c r="G763" s="110">
        <v>220940</v>
      </c>
      <c r="H763" s="110">
        <v>970</v>
      </c>
      <c r="I763" s="110">
        <v>54</v>
      </c>
      <c r="J763" s="110">
        <v>23</v>
      </c>
      <c r="K763" s="110">
        <v>14</v>
      </c>
      <c r="L763" s="110">
        <v>14</v>
      </c>
      <c r="M763" s="110">
        <v>3</v>
      </c>
      <c r="N763" s="110">
        <v>3</v>
      </c>
      <c r="O763" s="111">
        <f t="shared" si="91"/>
        <v>17</v>
      </c>
      <c r="P763" s="113">
        <v>6</v>
      </c>
      <c r="Q763" s="112">
        <v>0</v>
      </c>
    </row>
    <row r="764" spans="2:17" s="159" customFormat="1" ht="30" x14ac:dyDescent="0.25">
      <c r="B764" s="153" t="s">
        <v>26</v>
      </c>
      <c r="C764" s="411"/>
      <c r="D764" s="154">
        <v>48</v>
      </c>
      <c r="E764" s="154">
        <v>410</v>
      </c>
      <c r="F764" s="154">
        <v>0</v>
      </c>
      <c r="G764" s="154">
        <v>353880</v>
      </c>
      <c r="H764" s="154">
        <v>0</v>
      </c>
      <c r="I764" s="154">
        <v>14</v>
      </c>
      <c r="J764" s="154">
        <v>25</v>
      </c>
      <c r="K764" s="154">
        <v>12</v>
      </c>
      <c r="L764" s="154">
        <v>12</v>
      </c>
      <c r="M764" s="154">
        <v>1</v>
      </c>
      <c r="N764" s="154">
        <v>4</v>
      </c>
      <c r="O764" s="111">
        <f t="shared" si="91"/>
        <v>16</v>
      </c>
      <c r="P764" s="135">
        <v>5</v>
      </c>
      <c r="Q764" s="135">
        <v>0</v>
      </c>
    </row>
    <row r="765" spans="2:17" x14ac:dyDescent="0.25">
      <c r="B765" s="152" t="s">
        <v>85</v>
      </c>
      <c r="C765" s="412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11">
        <f t="shared" si="91"/>
        <v>0</v>
      </c>
      <c r="P765" s="114"/>
      <c r="Q765" s="114"/>
    </row>
    <row r="766" spans="2:17" x14ac:dyDescent="0.25">
      <c r="B766" s="402" t="s">
        <v>11</v>
      </c>
      <c r="C766" s="403"/>
      <c r="D766" s="142">
        <f>D761+D762+D763+D764+D765</f>
        <v>450</v>
      </c>
      <c r="E766" s="142">
        <f t="shared" ref="E766:J766" si="92">E761+E762+E763+E764+E765</f>
        <v>5281</v>
      </c>
      <c r="F766" s="142">
        <f t="shared" si="92"/>
        <v>11</v>
      </c>
      <c r="G766" s="142">
        <f t="shared" si="92"/>
        <v>4635985</v>
      </c>
      <c r="H766" s="142">
        <f t="shared" si="92"/>
        <v>275150</v>
      </c>
      <c r="I766" s="142">
        <f t="shared" si="92"/>
        <v>93</v>
      </c>
      <c r="J766" s="142">
        <f t="shared" si="92"/>
        <v>235</v>
      </c>
      <c r="K766" s="142">
        <f t="shared" ref="K766:Q766" si="93">K761+K762+K763+K764+K765</f>
        <v>75</v>
      </c>
      <c r="L766" s="142">
        <f t="shared" si="93"/>
        <v>87</v>
      </c>
      <c r="M766" s="142">
        <f t="shared" si="93"/>
        <v>76</v>
      </c>
      <c r="N766" s="142">
        <f t="shared" si="93"/>
        <v>103</v>
      </c>
      <c r="O766" s="142">
        <f t="shared" si="93"/>
        <v>190</v>
      </c>
      <c r="P766" s="142">
        <f t="shared" si="93"/>
        <v>45</v>
      </c>
      <c r="Q766" s="142">
        <f t="shared" si="93"/>
        <v>7</v>
      </c>
    </row>
    <row r="768" spans="2:17" s="163" customFormat="1" x14ac:dyDescent="0.25"/>
    <row r="770" spans="2:17" ht="18.75" x14ac:dyDescent="0.3">
      <c r="B770" s="405" t="s">
        <v>146</v>
      </c>
      <c r="C770" s="405"/>
      <c r="D770" s="405"/>
      <c r="E770" s="405"/>
      <c r="F770" s="405"/>
      <c r="G770" s="405"/>
      <c r="H770" s="405"/>
      <c r="I770" s="405"/>
      <c r="J770" s="405"/>
      <c r="K770" s="405"/>
      <c r="L770" s="405"/>
      <c r="M770" s="405"/>
      <c r="N770" s="405"/>
      <c r="O770" s="158"/>
      <c r="P770" s="158"/>
      <c r="Q770" s="158"/>
    </row>
    <row r="771" spans="2:17" x14ac:dyDescent="0.25"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</row>
    <row r="772" spans="2:17" ht="15" customHeight="1" x14ac:dyDescent="0.25">
      <c r="B772" s="406" t="s">
        <v>5</v>
      </c>
      <c r="C772" s="406" t="s">
        <v>12</v>
      </c>
      <c r="D772" s="406" t="s">
        <v>6</v>
      </c>
      <c r="E772" s="406" t="s">
        <v>17</v>
      </c>
      <c r="F772" s="406" t="s">
        <v>15</v>
      </c>
      <c r="G772" s="406" t="s">
        <v>100</v>
      </c>
      <c r="H772" s="406" t="s">
        <v>14</v>
      </c>
      <c r="I772" s="406" t="s">
        <v>13</v>
      </c>
      <c r="J772" s="406" t="s">
        <v>8</v>
      </c>
      <c r="K772" s="398" t="s">
        <v>113</v>
      </c>
      <c r="L772" s="409"/>
      <c r="M772" s="409"/>
      <c r="N772" s="409"/>
      <c r="O772" s="399"/>
      <c r="P772" s="413" t="s">
        <v>16</v>
      </c>
      <c r="Q772" s="413"/>
    </row>
    <row r="773" spans="2:17" ht="30" x14ac:dyDescent="0.25">
      <c r="B773" s="407"/>
      <c r="C773" s="407"/>
      <c r="D773" s="407"/>
      <c r="E773" s="407"/>
      <c r="F773" s="407"/>
      <c r="G773" s="407"/>
      <c r="H773" s="407"/>
      <c r="I773" s="407"/>
      <c r="J773" s="407"/>
      <c r="K773" s="398" t="s">
        <v>1</v>
      </c>
      <c r="L773" s="399"/>
      <c r="M773" s="398" t="s">
        <v>2</v>
      </c>
      <c r="N773" s="399"/>
      <c r="O773" s="138" t="s">
        <v>10</v>
      </c>
      <c r="P773" s="413"/>
      <c r="Q773" s="413"/>
    </row>
    <row r="774" spans="2:17" x14ac:dyDescent="0.25">
      <c r="B774" s="408"/>
      <c r="C774" s="408"/>
      <c r="D774" s="408"/>
      <c r="E774" s="408"/>
      <c r="F774" s="408"/>
      <c r="G774" s="408"/>
      <c r="H774" s="408"/>
      <c r="I774" s="408"/>
      <c r="J774" s="408"/>
      <c r="K774" s="138" t="s">
        <v>4</v>
      </c>
      <c r="L774" s="138" t="s">
        <v>3</v>
      </c>
      <c r="M774" s="138" t="s">
        <v>4</v>
      </c>
      <c r="N774" s="138" t="s">
        <v>3</v>
      </c>
      <c r="O774" s="138" t="s">
        <v>3</v>
      </c>
      <c r="P774" s="143" t="s">
        <v>1</v>
      </c>
      <c r="Q774" s="143" t="s">
        <v>2</v>
      </c>
    </row>
    <row r="775" spans="2:17" x14ac:dyDescent="0.25">
      <c r="B775" s="153" t="s">
        <v>0</v>
      </c>
      <c r="C775" s="410">
        <v>42722</v>
      </c>
      <c r="D775" s="155">
        <v>341</v>
      </c>
      <c r="E775" s="155">
        <v>3628</v>
      </c>
      <c r="F775" s="155">
        <v>18</v>
      </c>
      <c r="G775" s="154">
        <v>2081000</v>
      </c>
      <c r="H775" s="154">
        <v>83800</v>
      </c>
      <c r="I775" s="155">
        <v>62</v>
      </c>
      <c r="J775" s="155">
        <v>60</v>
      </c>
      <c r="K775" s="155">
        <v>22</v>
      </c>
      <c r="L775" s="155">
        <v>35</v>
      </c>
      <c r="M775" s="155">
        <v>104</v>
      </c>
      <c r="N775" s="155">
        <v>91</v>
      </c>
      <c r="O775" s="155">
        <f>L775+N775</f>
        <v>126</v>
      </c>
      <c r="P775" s="156">
        <v>30</v>
      </c>
      <c r="Q775" s="156">
        <v>11</v>
      </c>
    </row>
    <row r="776" spans="2:17" s="159" customFormat="1" ht="30" x14ac:dyDescent="0.25">
      <c r="B776" s="152" t="s">
        <v>24</v>
      </c>
      <c r="C776" s="411"/>
      <c r="D776" s="110">
        <v>41.2</v>
      </c>
      <c r="E776" s="110">
        <v>135</v>
      </c>
      <c r="F776" s="110">
        <v>3</v>
      </c>
      <c r="G776" s="110">
        <v>1155007</v>
      </c>
      <c r="H776" s="110">
        <v>0</v>
      </c>
      <c r="I776" s="110">
        <v>10</v>
      </c>
      <c r="J776" s="110">
        <v>90</v>
      </c>
      <c r="K776" s="110">
        <v>6</v>
      </c>
      <c r="L776" s="110">
        <v>3</v>
      </c>
      <c r="M776" s="110">
        <v>11</v>
      </c>
      <c r="N776" s="110">
        <v>11</v>
      </c>
      <c r="O776" s="111">
        <f t="shared" ref="O776:O779" si="94">L776+N776</f>
        <v>14</v>
      </c>
      <c r="P776" s="110">
        <v>2</v>
      </c>
      <c r="Q776" s="110">
        <v>0</v>
      </c>
    </row>
    <row r="777" spans="2:17" s="159" customFormat="1" ht="30" x14ac:dyDescent="0.25">
      <c r="B777" s="152" t="s">
        <v>25</v>
      </c>
      <c r="C777" s="411"/>
      <c r="D777" s="110">
        <v>28</v>
      </c>
      <c r="E777" s="110">
        <v>571</v>
      </c>
      <c r="F777" s="154">
        <v>0</v>
      </c>
      <c r="G777" s="110">
        <v>251420</v>
      </c>
      <c r="H777" s="110">
        <v>0</v>
      </c>
      <c r="I777" s="110">
        <v>0</v>
      </c>
      <c r="J777" s="110">
        <v>28</v>
      </c>
      <c r="K777" s="110">
        <v>3</v>
      </c>
      <c r="L777" s="110">
        <v>3</v>
      </c>
      <c r="M777" s="110">
        <v>10</v>
      </c>
      <c r="N777" s="110">
        <v>10</v>
      </c>
      <c r="O777" s="111">
        <f t="shared" si="94"/>
        <v>13</v>
      </c>
      <c r="P777" s="113">
        <v>0</v>
      </c>
      <c r="Q777" s="112">
        <v>1</v>
      </c>
    </row>
    <row r="778" spans="2:17" s="159" customFormat="1" ht="30" x14ac:dyDescent="0.25">
      <c r="B778" s="153" t="s">
        <v>26</v>
      </c>
      <c r="C778" s="411"/>
      <c r="D778" s="154">
        <v>28</v>
      </c>
      <c r="E778" s="154">
        <v>0</v>
      </c>
      <c r="F778" s="154">
        <v>0</v>
      </c>
      <c r="G778" s="154">
        <v>273592</v>
      </c>
      <c r="H778" s="154">
        <v>10700</v>
      </c>
      <c r="I778" s="154">
        <v>12</v>
      </c>
      <c r="J778" s="154">
        <v>20</v>
      </c>
      <c r="K778" s="154">
        <v>1</v>
      </c>
      <c r="L778" s="154">
        <v>4</v>
      </c>
      <c r="M778" s="154">
        <v>3</v>
      </c>
      <c r="N778" s="154">
        <v>2</v>
      </c>
      <c r="O778" s="111">
        <f t="shared" si="94"/>
        <v>6</v>
      </c>
      <c r="P778" s="135">
        <v>0</v>
      </c>
      <c r="Q778" s="135">
        <v>0</v>
      </c>
    </row>
    <row r="779" spans="2:17" s="159" customFormat="1" x14ac:dyDescent="0.25">
      <c r="B779" s="152" t="s">
        <v>85</v>
      </c>
      <c r="C779" s="412"/>
      <c r="D779" s="154"/>
      <c r="E779" s="154"/>
      <c r="F779" s="154"/>
      <c r="G779" s="154"/>
      <c r="H779" s="154"/>
      <c r="I779" s="154"/>
      <c r="J779" s="154"/>
      <c r="K779" s="154"/>
      <c r="L779" s="154"/>
      <c r="M779" s="154"/>
      <c r="N779" s="154"/>
      <c r="O779" s="111">
        <f t="shared" si="94"/>
        <v>0</v>
      </c>
      <c r="P779" s="114"/>
      <c r="Q779" s="114"/>
    </row>
    <row r="780" spans="2:17" x14ac:dyDescent="0.25">
      <c r="B780" s="402" t="s">
        <v>11</v>
      </c>
      <c r="C780" s="403"/>
      <c r="D780" s="142">
        <f>D775+D776+D777+D778+D779</f>
        <v>438.2</v>
      </c>
      <c r="E780" s="142">
        <f t="shared" ref="E780:J780" si="95">E775+E776+E777+E778+E779</f>
        <v>4334</v>
      </c>
      <c r="F780" s="142">
        <f t="shared" si="95"/>
        <v>21</v>
      </c>
      <c r="G780" s="142">
        <f t="shared" si="95"/>
        <v>3761019</v>
      </c>
      <c r="H780" s="142">
        <f t="shared" si="95"/>
        <v>94500</v>
      </c>
      <c r="I780" s="142">
        <f t="shared" si="95"/>
        <v>84</v>
      </c>
      <c r="J780" s="142">
        <f t="shared" si="95"/>
        <v>198</v>
      </c>
      <c r="K780" s="142">
        <f t="shared" ref="K780:Q780" si="96">K775+K776+K777+K778+K779</f>
        <v>32</v>
      </c>
      <c r="L780" s="142">
        <f t="shared" si="96"/>
        <v>45</v>
      </c>
      <c r="M780" s="142">
        <f t="shared" si="96"/>
        <v>128</v>
      </c>
      <c r="N780" s="142">
        <f t="shared" si="96"/>
        <v>114</v>
      </c>
      <c r="O780" s="142">
        <f t="shared" si="96"/>
        <v>159</v>
      </c>
      <c r="P780" s="142">
        <f t="shared" si="96"/>
        <v>32</v>
      </c>
      <c r="Q780" s="142">
        <f t="shared" si="96"/>
        <v>12</v>
      </c>
    </row>
    <row r="786" spans="2:17" ht="18.75" x14ac:dyDescent="0.3">
      <c r="B786" s="405" t="s">
        <v>147</v>
      </c>
      <c r="C786" s="405"/>
      <c r="D786" s="405"/>
      <c r="E786" s="405"/>
      <c r="F786" s="405"/>
      <c r="G786" s="405"/>
      <c r="H786" s="405"/>
      <c r="I786" s="405"/>
      <c r="J786" s="405"/>
      <c r="K786" s="405"/>
      <c r="L786" s="405"/>
      <c r="M786" s="405"/>
      <c r="N786" s="405"/>
      <c r="O786" s="163"/>
      <c r="P786" s="163"/>
      <c r="Q786" s="163"/>
    </row>
    <row r="787" spans="2:17" x14ac:dyDescent="0.25">
      <c r="B787" s="163"/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</row>
    <row r="788" spans="2:17" ht="15" customHeight="1" x14ac:dyDescent="0.25">
      <c r="B788" s="406" t="s">
        <v>5</v>
      </c>
      <c r="C788" s="406" t="s">
        <v>12</v>
      </c>
      <c r="D788" s="406" t="s">
        <v>6</v>
      </c>
      <c r="E788" s="406" t="s">
        <v>17</v>
      </c>
      <c r="F788" s="406" t="s">
        <v>15</v>
      </c>
      <c r="G788" s="406" t="s">
        <v>100</v>
      </c>
      <c r="H788" s="406" t="s">
        <v>14</v>
      </c>
      <c r="I788" s="406" t="s">
        <v>13</v>
      </c>
      <c r="J788" s="406" t="s">
        <v>8</v>
      </c>
      <c r="K788" s="398" t="s">
        <v>113</v>
      </c>
      <c r="L788" s="409"/>
      <c r="M788" s="409"/>
      <c r="N788" s="409"/>
      <c r="O788" s="399"/>
      <c r="P788" s="413" t="s">
        <v>16</v>
      </c>
      <c r="Q788" s="413"/>
    </row>
    <row r="789" spans="2:17" ht="30" x14ac:dyDescent="0.25">
      <c r="B789" s="407"/>
      <c r="C789" s="407"/>
      <c r="D789" s="407"/>
      <c r="E789" s="407"/>
      <c r="F789" s="407"/>
      <c r="G789" s="407"/>
      <c r="H789" s="407"/>
      <c r="I789" s="407"/>
      <c r="J789" s="407"/>
      <c r="K789" s="398" t="s">
        <v>1</v>
      </c>
      <c r="L789" s="399"/>
      <c r="M789" s="398" t="s">
        <v>2</v>
      </c>
      <c r="N789" s="399"/>
      <c r="O789" s="138" t="s">
        <v>10</v>
      </c>
      <c r="P789" s="413"/>
      <c r="Q789" s="413"/>
    </row>
    <row r="790" spans="2:17" x14ac:dyDescent="0.25">
      <c r="B790" s="408"/>
      <c r="C790" s="408"/>
      <c r="D790" s="408"/>
      <c r="E790" s="408"/>
      <c r="F790" s="408"/>
      <c r="G790" s="408"/>
      <c r="H790" s="408"/>
      <c r="I790" s="408"/>
      <c r="J790" s="408"/>
      <c r="K790" s="138" t="s">
        <v>4</v>
      </c>
      <c r="L790" s="138" t="s">
        <v>3</v>
      </c>
      <c r="M790" s="138" t="s">
        <v>4</v>
      </c>
      <c r="N790" s="138" t="s">
        <v>3</v>
      </c>
      <c r="O790" s="138" t="s">
        <v>3</v>
      </c>
      <c r="P790" s="143" t="s">
        <v>1</v>
      </c>
      <c r="Q790" s="143" t="s">
        <v>2</v>
      </c>
    </row>
    <row r="791" spans="2:17" s="159" customFormat="1" x14ac:dyDescent="0.25">
      <c r="B791" s="153" t="s">
        <v>0</v>
      </c>
      <c r="C791" s="410">
        <v>42723</v>
      </c>
      <c r="D791" s="155">
        <v>208</v>
      </c>
      <c r="E791" s="155">
        <v>4154</v>
      </c>
      <c r="F791" s="155">
        <v>38</v>
      </c>
      <c r="G791" s="154">
        <v>1246000</v>
      </c>
      <c r="H791" s="154">
        <v>60420</v>
      </c>
      <c r="I791" s="155">
        <v>95</v>
      </c>
      <c r="J791" s="155">
        <v>52</v>
      </c>
      <c r="K791" s="155">
        <v>48</v>
      </c>
      <c r="L791" s="155">
        <v>52</v>
      </c>
      <c r="M791" s="155">
        <v>105</v>
      </c>
      <c r="N791" s="155">
        <v>93</v>
      </c>
      <c r="O791" s="155">
        <f>L791+N791</f>
        <v>145</v>
      </c>
      <c r="P791" s="156">
        <v>88</v>
      </c>
      <c r="Q791" s="156">
        <v>12</v>
      </c>
    </row>
    <row r="792" spans="2:17" s="159" customFormat="1" ht="30" x14ac:dyDescent="0.25">
      <c r="B792" s="152" t="s">
        <v>24</v>
      </c>
      <c r="C792" s="411"/>
      <c r="D792" s="110">
        <v>42.67</v>
      </c>
      <c r="E792" s="110">
        <v>1008</v>
      </c>
      <c r="F792" s="110">
        <v>3</v>
      </c>
      <c r="G792" s="110">
        <v>1068196</v>
      </c>
      <c r="H792" s="110">
        <v>109460</v>
      </c>
      <c r="I792" s="110">
        <v>16</v>
      </c>
      <c r="J792" s="110">
        <v>94</v>
      </c>
      <c r="K792" s="110">
        <v>21</v>
      </c>
      <c r="L792" s="110">
        <v>21</v>
      </c>
      <c r="M792" s="110">
        <v>7</v>
      </c>
      <c r="N792" s="110">
        <v>11</v>
      </c>
      <c r="O792" s="111">
        <f t="shared" ref="O792:O795" si="97">L792+N792</f>
        <v>32</v>
      </c>
      <c r="P792" s="110">
        <v>18</v>
      </c>
      <c r="Q792" s="110">
        <v>0</v>
      </c>
    </row>
    <row r="793" spans="2:17" s="159" customFormat="1" ht="30" x14ac:dyDescent="0.25">
      <c r="B793" s="152" t="s">
        <v>25</v>
      </c>
      <c r="C793" s="411"/>
      <c r="D793" s="110">
        <v>24</v>
      </c>
      <c r="E793" s="110">
        <v>1257</v>
      </c>
      <c r="F793" s="154">
        <v>0</v>
      </c>
      <c r="G793" s="110">
        <v>303947</v>
      </c>
      <c r="H793" s="110">
        <v>1880</v>
      </c>
      <c r="I793" s="110">
        <v>36</v>
      </c>
      <c r="J793" s="110">
        <v>20</v>
      </c>
      <c r="K793" s="110">
        <v>14</v>
      </c>
      <c r="L793" s="110">
        <v>14</v>
      </c>
      <c r="M793" s="110">
        <v>10</v>
      </c>
      <c r="N793" s="110">
        <v>10</v>
      </c>
      <c r="O793" s="111">
        <f t="shared" si="97"/>
        <v>24</v>
      </c>
      <c r="P793" s="113">
        <v>7</v>
      </c>
      <c r="Q793" s="112">
        <v>1</v>
      </c>
    </row>
    <row r="794" spans="2:17" s="159" customFormat="1" ht="30" x14ac:dyDescent="0.25">
      <c r="B794" s="153" t="s">
        <v>26</v>
      </c>
      <c r="C794" s="411"/>
      <c r="D794" s="154">
        <v>22</v>
      </c>
      <c r="E794" s="154">
        <v>100</v>
      </c>
      <c r="F794" s="154">
        <v>0</v>
      </c>
      <c r="G794" s="154">
        <v>260292</v>
      </c>
      <c r="H794" s="154">
        <v>6800</v>
      </c>
      <c r="I794" s="154">
        <v>23</v>
      </c>
      <c r="J794" s="154">
        <v>17</v>
      </c>
      <c r="K794" s="154">
        <v>11</v>
      </c>
      <c r="L794" s="154">
        <v>9</v>
      </c>
      <c r="M794" s="154">
        <v>2</v>
      </c>
      <c r="N794" s="154">
        <v>2</v>
      </c>
      <c r="O794" s="111">
        <f t="shared" si="97"/>
        <v>11</v>
      </c>
      <c r="P794" s="135">
        <v>5</v>
      </c>
      <c r="Q794" s="135">
        <v>0</v>
      </c>
    </row>
    <row r="795" spans="2:17" s="159" customFormat="1" x14ac:dyDescent="0.25">
      <c r="B795" s="152" t="s">
        <v>85</v>
      </c>
      <c r="C795" s="412"/>
      <c r="D795" s="154">
        <v>76.13</v>
      </c>
      <c r="E795" s="154">
        <v>324</v>
      </c>
      <c r="F795" s="154">
        <v>0</v>
      </c>
      <c r="G795" s="154">
        <v>0</v>
      </c>
      <c r="H795" s="154">
        <v>366232.6</v>
      </c>
      <c r="I795" s="154">
        <v>0</v>
      </c>
      <c r="J795" s="154">
        <v>69</v>
      </c>
      <c r="K795" s="154">
        <v>38</v>
      </c>
      <c r="L795" s="154">
        <v>38</v>
      </c>
      <c r="M795" s="154">
        <v>0</v>
      </c>
      <c r="N795" s="154">
        <v>0</v>
      </c>
      <c r="O795" s="111">
        <f t="shared" si="97"/>
        <v>38</v>
      </c>
      <c r="P795" s="114">
        <v>100</v>
      </c>
      <c r="Q795" s="114">
        <v>0</v>
      </c>
    </row>
    <row r="796" spans="2:17" x14ac:dyDescent="0.25">
      <c r="B796" s="402"/>
      <c r="C796" s="403"/>
      <c r="D796" s="142">
        <f>D791+D792+D793+D794+D795</f>
        <v>372.8</v>
      </c>
      <c r="E796" s="142">
        <f t="shared" ref="E796:J796" si="98">E791+E792+E793+E794+E795</f>
        <v>6843</v>
      </c>
      <c r="F796" s="142">
        <f t="shared" si="98"/>
        <v>41</v>
      </c>
      <c r="G796" s="142">
        <f t="shared" si="98"/>
        <v>2878435</v>
      </c>
      <c r="H796" s="142">
        <f t="shared" si="98"/>
        <v>544792.6</v>
      </c>
      <c r="I796" s="142">
        <f t="shared" si="98"/>
        <v>170</v>
      </c>
      <c r="J796" s="142">
        <f t="shared" si="98"/>
        <v>252</v>
      </c>
      <c r="K796" s="142">
        <f t="shared" ref="K796:Q796" si="99">K791+K792+K793+K794+K795</f>
        <v>132</v>
      </c>
      <c r="L796" s="142">
        <f t="shared" si="99"/>
        <v>134</v>
      </c>
      <c r="M796" s="142">
        <f t="shared" si="99"/>
        <v>124</v>
      </c>
      <c r="N796" s="142">
        <f t="shared" si="99"/>
        <v>116</v>
      </c>
      <c r="O796" s="142">
        <f t="shared" si="99"/>
        <v>250</v>
      </c>
      <c r="P796" s="142">
        <f t="shared" si="99"/>
        <v>218</v>
      </c>
      <c r="Q796" s="142">
        <f t="shared" si="99"/>
        <v>13</v>
      </c>
    </row>
  </sheetData>
  <mergeCells count="815">
    <mergeCell ref="P788:Q789"/>
    <mergeCell ref="K789:L789"/>
    <mergeCell ref="M789:N789"/>
    <mergeCell ref="C791:C795"/>
    <mergeCell ref="B796:C796"/>
    <mergeCell ref="B786:N786"/>
    <mergeCell ref="B788:B790"/>
    <mergeCell ref="C788:C790"/>
    <mergeCell ref="D788:D790"/>
    <mergeCell ref="E788:E790"/>
    <mergeCell ref="F788:F790"/>
    <mergeCell ref="G788:G790"/>
    <mergeCell ref="H788:H790"/>
    <mergeCell ref="I788:I790"/>
    <mergeCell ref="J788:J790"/>
    <mergeCell ref="K788:O788"/>
    <mergeCell ref="P727:Q728"/>
    <mergeCell ref="K728:L728"/>
    <mergeCell ref="M728:N728"/>
    <mergeCell ref="C730:C734"/>
    <mergeCell ref="B735:C735"/>
    <mergeCell ref="B725:N725"/>
    <mergeCell ref="B727:B729"/>
    <mergeCell ref="C727:C729"/>
    <mergeCell ref="D727:D729"/>
    <mergeCell ref="E727:E729"/>
    <mergeCell ref="F727:F729"/>
    <mergeCell ref="G727:G729"/>
    <mergeCell ref="H727:H729"/>
    <mergeCell ref="I727:I729"/>
    <mergeCell ref="J727:J729"/>
    <mergeCell ref="K727:O727"/>
    <mergeCell ref="B696:N696"/>
    <mergeCell ref="B698:B700"/>
    <mergeCell ref="C698:C700"/>
    <mergeCell ref="D698:D700"/>
    <mergeCell ref="E698:E700"/>
    <mergeCell ref="F698:F700"/>
    <mergeCell ref="G698:G700"/>
    <mergeCell ref="H698:H700"/>
    <mergeCell ref="I698:I700"/>
    <mergeCell ref="J698:J700"/>
    <mergeCell ref="K698:O698"/>
    <mergeCell ref="P554:Q555"/>
    <mergeCell ref="K555:L555"/>
    <mergeCell ref="M555:N555"/>
    <mergeCell ref="C557:C561"/>
    <mergeCell ref="B562:C562"/>
    <mergeCell ref="B552:N552"/>
    <mergeCell ref="B554:B556"/>
    <mergeCell ref="C554:C556"/>
    <mergeCell ref="D554:D556"/>
    <mergeCell ref="E554:E556"/>
    <mergeCell ref="F554:F556"/>
    <mergeCell ref="G554:G556"/>
    <mergeCell ref="H554:H556"/>
    <mergeCell ref="I554:I556"/>
    <mergeCell ref="J554:J556"/>
    <mergeCell ref="K554:O554"/>
    <mergeCell ref="C529:C533"/>
    <mergeCell ref="B534:C534"/>
    <mergeCell ref="B511:N511"/>
    <mergeCell ref="B513:B515"/>
    <mergeCell ref="C513:C515"/>
    <mergeCell ref="D513:D515"/>
    <mergeCell ref="E513:E515"/>
    <mergeCell ref="F513:F515"/>
    <mergeCell ref="G513:G515"/>
    <mergeCell ref="H513:H515"/>
    <mergeCell ref="I513:I515"/>
    <mergeCell ref="J513:J515"/>
    <mergeCell ref="K513:O513"/>
    <mergeCell ref="K514:L514"/>
    <mergeCell ref="M514:N514"/>
    <mergeCell ref="C516:C520"/>
    <mergeCell ref="B521:C521"/>
    <mergeCell ref="B526:B528"/>
    <mergeCell ref="C526:C528"/>
    <mergeCell ref="D526:D528"/>
    <mergeCell ref="E526:E528"/>
    <mergeCell ref="F526:F528"/>
    <mergeCell ref="G526:G528"/>
    <mergeCell ref="H526:H528"/>
    <mergeCell ref="I526:I528"/>
    <mergeCell ref="J526:J528"/>
    <mergeCell ref="K526:O526"/>
    <mergeCell ref="P500:Q501"/>
    <mergeCell ref="K501:L501"/>
    <mergeCell ref="M501:N501"/>
    <mergeCell ref="B524:N524"/>
    <mergeCell ref="P526:Q527"/>
    <mergeCell ref="K527:L527"/>
    <mergeCell ref="M527:N527"/>
    <mergeCell ref="P513:Q514"/>
    <mergeCell ref="C503:C507"/>
    <mergeCell ref="B508:C508"/>
    <mergeCell ref="B498:N498"/>
    <mergeCell ref="B500:B502"/>
    <mergeCell ref="C500:C502"/>
    <mergeCell ref="D500:D502"/>
    <mergeCell ref="E500:E502"/>
    <mergeCell ref="F500:F502"/>
    <mergeCell ref="G500:G502"/>
    <mergeCell ref="H500:H502"/>
    <mergeCell ref="I500:I502"/>
    <mergeCell ref="J500:J502"/>
    <mergeCell ref="K500:O500"/>
    <mergeCell ref="P470:Q471"/>
    <mergeCell ref="K471:L471"/>
    <mergeCell ref="M471:N471"/>
    <mergeCell ref="C473:C477"/>
    <mergeCell ref="B478:C478"/>
    <mergeCell ref="B468:N468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J470:J472"/>
    <mergeCell ref="K470:O470"/>
    <mergeCell ref="P395:Q396"/>
    <mergeCell ref="K396:L396"/>
    <mergeCell ref="M396:N396"/>
    <mergeCell ref="C398:C402"/>
    <mergeCell ref="B403:C403"/>
    <mergeCell ref="B393:N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  <mergeCell ref="P425:Q426"/>
    <mergeCell ref="K426:L426"/>
    <mergeCell ref="M426:N426"/>
    <mergeCell ref="P381:Q382"/>
    <mergeCell ref="K382:L382"/>
    <mergeCell ref="M382:N382"/>
    <mergeCell ref="C384:C388"/>
    <mergeCell ref="B389:C389"/>
    <mergeCell ref="C428:C432"/>
    <mergeCell ref="B423:N423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J425:J427"/>
    <mergeCell ref="K425:O425"/>
    <mergeCell ref="P410:Q411"/>
    <mergeCell ref="K411:L411"/>
    <mergeCell ref="M411:N411"/>
    <mergeCell ref="C413:C417"/>
    <mergeCell ref="B433:C433"/>
    <mergeCell ref="B379:N379"/>
    <mergeCell ref="B381:B383"/>
    <mergeCell ref="C381:C383"/>
    <mergeCell ref="D381:D383"/>
    <mergeCell ref="E381:E383"/>
    <mergeCell ref="F381:F383"/>
    <mergeCell ref="G381:G383"/>
    <mergeCell ref="H381:H383"/>
    <mergeCell ref="I381:I383"/>
    <mergeCell ref="J381:J383"/>
    <mergeCell ref="K381:O381"/>
    <mergeCell ref="B418:C418"/>
    <mergeCell ref="B408:N408"/>
    <mergeCell ref="B410:B412"/>
    <mergeCell ref="C410:C412"/>
    <mergeCell ref="D410:D412"/>
    <mergeCell ref="E410:E412"/>
    <mergeCell ref="F410:F412"/>
    <mergeCell ref="G410:G412"/>
    <mergeCell ref="H410:H412"/>
    <mergeCell ref="I410:I412"/>
    <mergeCell ref="J410:J412"/>
    <mergeCell ref="K410:O410"/>
    <mergeCell ref="P350:Q351"/>
    <mergeCell ref="K351:L351"/>
    <mergeCell ref="M351:N351"/>
    <mergeCell ref="C353:C357"/>
    <mergeCell ref="B358:C358"/>
    <mergeCell ref="B348:N348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J350:J352"/>
    <mergeCell ref="K350:O350"/>
    <mergeCell ref="P321:Q322"/>
    <mergeCell ref="K322:L322"/>
    <mergeCell ref="M322:N322"/>
    <mergeCell ref="C324:C328"/>
    <mergeCell ref="B329:C329"/>
    <mergeCell ref="B319:N319"/>
    <mergeCell ref="B321:B323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O321"/>
    <mergeCell ref="P270:Q271"/>
    <mergeCell ref="K271:L271"/>
    <mergeCell ref="M271:N271"/>
    <mergeCell ref="C273:C277"/>
    <mergeCell ref="B278:C278"/>
    <mergeCell ref="B268:N268"/>
    <mergeCell ref="B270:B272"/>
    <mergeCell ref="C270:C272"/>
    <mergeCell ref="D270:D272"/>
    <mergeCell ref="E270:E272"/>
    <mergeCell ref="F270:F272"/>
    <mergeCell ref="G270:G272"/>
    <mergeCell ref="H270:H272"/>
    <mergeCell ref="I270:I272"/>
    <mergeCell ref="J270:J272"/>
    <mergeCell ref="K270:O270"/>
    <mergeCell ref="C245:C249"/>
    <mergeCell ref="B250:C250"/>
    <mergeCell ref="P229:Q230"/>
    <mergeCell ref="P242:Q243"/>
    <mergeCell ref="B240:N240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  <mergeCell ref="K242:O242"/>
    <mergeCell ref="K243:L243"/>
    <mergeCell ref="M243:N243"/>
    <mergeCell ref="C232:C236"/>
    <mergeCell ref="B237:C237"/>
    <mergeCell ref="C215:C219"/>
    <mergeCell ref="B220:C220"/>
    <mergeCell ref="B223:Q223"/>
    <mergeCell ref="C199:C203"/>
    <mergeCell ref="B204:C204"/>
    <mergeCell ref="B207:Q207"/>
    <mergeCell ref="B210:N210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J212:J214"/>
    <mergeCell ref="K212:O212"/>
    <mergeCell ref="P212:Q213"/>
    <mergeCell ref="K213:L213"/>
    <mergeCell ref="M213:N213"/>
    <mergeCell ref="P180:Q181"/>
    <mergeCell ref="K181:L181"/>
    <mergeCell ref="M181:N181"/>
    <mergeCell ref="C183:C187"/>
    <mergeCell ref="B188:C188"/>
    <mergeCell ref="B191:Q191"/>
    <mergeCell ref="B194:N194"/>
    <mergeCell ref="B196:B198"/>
    <mergeCell ref="C196:C198"/>
    <mergeCell ref="D196:D198"/>
    <mergeCell ref="E196:E198"/>
    <mergeCell ref="F196:F198"/>
    <mergeCell ref="G196:G198"/>
    <mergeCell ref="H196:H198"/>
    <mergeCell ref="I196:I198"/>
    <mergeCell ref="J196:J198"/>
    <mergeCell ref="K196:O196"/>
    <mergeCell ref="P196:Q197"/>
    <mergeCell ref="K197:L197"/>
    <mergeCell ref="M197:N197"/>
    <mergeCell ref="B178:N178"/>
    <mergeCell ref="B180:B182"/>
    <mergeCell ref="C180:C182"/>
    <mergeCell ref="D180:D182"/>
    <mergeCell ref="E180:E182"/>
    <mergeCell ref="F180:F182"/>
    <mergeCell ref="G180:G182"/>
    <mergeCell ref="H180:H182"/>
    <mergeCell ref="I180:I182"/>
    <mergeCell ref="J180:J182"/>
    <mergeCell ref="K180:O180"/>
    <mergeCell ref="P164:Q165"/>
    <mergeCell ref="K165:L165"/>
    <mergeCell ref="M165:N165"/>
    <mergeCell ref="B172:C172"/>
    <mergeCell ref="B175:Q175"/>
    <mergeCell ref="C147:C151"/>
    <mergeCell ref="C167:C171"/>
    <mergeCell ref="B162:N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O164"/>
    <mergeCell ref="B136:C136"/>
    <mergeCell ref="B139:Q139"/>
    <mergeCell ref="B127:N127"/>
    <mergeCell ref="B129:B131"/>
    <mergeCell ref="C129:C131"/>
    <mergeCell ref="D129:D131"/>
    <mergeCell ref="E129:E131"/>
    <mergeCell ref="F129:F131"/>
    <mergeCell ref="G129:G131"/>
    <mergeCell ref="H129:H131"/>
    <mergeCell ref="P129:Q130"/>
    <mergeCell ref="K130:L130"/>
    <mergeCell ref="M130:N130"/>
    <mergeCell ref="C132:C135"/>
    <mergeCell ref="I129:I131"/>
    <mergeCell ref="J129:J131"/>
    <mergeCell ref="K129:O129"/>
    <mergeCell ref="E84:E86"/>
    <mergeCell ref="F84:F86"/>
    <mergeCell ref="G84:G86"/>
    <mergeCell ref="C56:C59"/>
    <mergeCell ref="B67:N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B60:C60"/>
    <mergeCell ref="B63:Q63"/>
    <mergeCell ref="B29:Q29"/>
    <mergeCell ref="I53:I55"/>
    <mergeCell ref="J53:J55"/>
    <mergeCell ref="K53:O53"/>
    <mergeCell ref="P53:Q54"/>
    <mergeCell ref="K54:L54"/>
    <mergeCell ref="M54:N54"/>
    <mergeCell ref="H84:H86"/>
    <mergeCell ref="I84:I86"/>
    <mergeCell ref="B51:N51"/>
    <mergeCell ref="B53:B55"/>
    <mergeCell ref="C53:C55"/>
    <mergeCell ref="D53:D55"/>
    <mergeCell ref="E53:E55"/>
    <mergeCell ref="F53:F55"/>
    <mergeCell ref="G53:G55"/>
    <mergeCell ref="H53:H55"/>
    <mergeCell ref="C72:C75"/>
    <mergeCell ref="B76:C76"/>
    <mergeCell ref="B79:Q79"/>
    <mergeCell ref="B82:N82"/>
    <mergeCell ref="B84:B86"/>
    <mergeCell ref="C84:C86"/>
    <mergeCell ref="D84:D8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19:O19"/>
    <mergeCell ref="B33:F34"/>
    <mergeCell ref="P4:Q5"/>
    <mergeCell ref="K5:L5"/>
    <mergeCell ref="M5:N5"/>
    <mergeCell ref="C7:C10"/>
    <mergeCell ref="B11:C11"/>
    <mergeCell ref="B14:Q14"/>
    <mergeCell ref="K4:O4"/>
    <mergeCell ref="P19:Q20"/>
    <mergeCell ref="B17:N17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20:L20"/>
    <mergeCell ref="M20:N20"/>
    <mergeCell ref="C22:C25"/>
    <mergeCell ref="B26:C26"/>
    <mergeCell ref="P99:Q100"/>
    <mergeCell ref="K100:L100"/>
    <mergeCell ref="M100:N100"/>
    <mergeCell ref="P69:Q70"/>
    <mergeCell ref="K70:L70"/>
    <mergeCell ref="M70:N70"/>
    <mergeCell ref="K69:O69"/>
    <mergeCell ref="J84:J86"/>
    <mergeCell ref="K84:O84"/>
    <mergeCell ref="P84:Q85"/>
    <mergeCell ref="K85:L85"/>
    <mergeCell ref="M85:N85"/>
    <mergeCell ref="C87:C90"/>
    <mergeCell ref="B91:C91"/>
    <mergeCell ref="B94:Q94"/>
    <mergeCell ref="B97:N97"/>
    <mergeCell ref="B99:B101"/>
    <mergeCell ref="C99:C101"/>
    <mergeCell ref="E114:E116"/>
    <mergeCell ref="F114:F116"/>
    <mergeCell ref="G114:G116"/>
    <mergeCell ref="H114:H116"/>
    <mergeCell ref="I114:I116"/>
    <mergeCell ref="J114:J116"/>
    <mergeCell ref="D99:D101"/>
    <mergeCell ref="E99:E101"/>
    <mergeCell ref="F99:F101"/>
    <mergeCell ref="G99:G101"/>
    <mergeCell ref="H99:H101"/>
    <mergeCell ref="I99:I101"/>
    <mergeCell ref="K114:O114"/>
    <mergeCell ref="P114:Q115"/>
    <mergeCell ref="K115:L115"/>
    <mergeCell ref="M115:N115"/>
    <mergeCell ref="J99:J101"/>
    <mergeCell ref="K99:O99"/>
    <mergeCell ref="C117:C120"/>
    <mergeCell ref="B121:C121"/>
    <mergeCell ref="B124:Q124"/>
    <mergeCell ref="C102:C105"/>
    <mergeCell ref="B106:C106"/>
    <mergeCell ref="B109:Q109"/>
    <mergeCell ref="B112:N112"/>
    <mergeCell ref="B114:B116"/>
    <mergeCell ref="C114:C116"/>
    <mergeCell ref="D114:D116"/>
    <mergeCell ref="P144:Q145"/>
    <mergeCell ref="K145:L145"/>
    <mergeCell ref="M145:N145"/>
    <mergeCell ref="B152:C152"/>
    <mergeCell ref="B155:Q155"/>
    <mergeCell ref="K144:O144"/>
    <mergeCell ref="B142:N142"/>
    <mergeCell ref="B144:B146"/>
    <mergeCell ref="C144:C146"/>
    <mergeCell ref="D144:D146"/>
    <mergeCell ref="E144:E146"/>
    <mergeCell ref="F144:F146"/>
    <mergeCell ref="G144:G146"/>
    <mergeCell ref="H144:H146"/>
    <mergeCell ref="I144:I146"/>
    <mergeCell ref="J144:J146"/>
    <mergeCell ref="B227:N227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O229"/>
    <mergeCell ref="K230:L230"/>
    <mergeCell ref="M230:N230"/>
    <mergeCell ref="P255:Q256"/>
    <mergeCell ref="K256:L256"/>
    <mergeCell ref="M256:N256"/>
    <mergeCell ref="C258:C262"/>
    <mergeCell ref="B263:C263"/>
    <mergeCell ref="B265:Q265"/>
    <mergeCell ref="B253:N253"/>
    <mergeCell ref="B255:B257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O255"/>
    <mergeCell ref="P286:Q287"/>
    <mergeCell ref="K287:L287"/>
    <mergeCell ref="M287:N287"/>
    <mergeCell ref="C289:C293"/>
    <mergeCell ref="B294:C294"/>
    <mergeCell ref="B284:N284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O286"/>
    <mergeCell ref="P306:Q307"/>
    <mergeCell ref="K307:L307"/>
    <mergeCell ref="M307:N307"/>
    <mergeCell ref="C309:C313"/>
    <mergeCell ref="B314:C314"/>
    <mergeCell ref="B304:N304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K306:O306"/>
    <mergeCell ref="P336:Q337"/>
    <mergeCell ref="K337:L337"/>
    <mergeCell ref="M337:N337"/>
    <mergeCell ref="C339:C343"/>
    <mergeCell ref="B344:C344"/>
    <mergeCell ref="B334:N334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K336:O336"/>
    <mergeCell ref="P365:Q366"/>
    <mergeCell ref="K366:L366"/>
    <mergeCell ref="M366:N366"/>
    <mergeCell ref="C368:C372"/>
    <mergeCell ref="B373:C373"/>
    <mergeCell ref="B363:N363"/>
    <mergeCell ref="B365:B367"/>
    <mergeCell ref="C365:C367"/>
    <mergeCell ref="D365:D367"/>
    <mergeCell ref="E365:E367"/>
    <mergeCell ref="F365:F367"/>
    <mergeCell ref="G365:G367"/>
    <mergeCell ref="H365:H367"/>
    <mergeCell ref="I365:I367"/>
    <mergeCell ref="J365:J367"/>
    <mergeCell ref="K365:O365"/>
    <mergeCell ref="P440:Q441"/>
    <mergeCell ref="K441:L441"/>
    <mergeCell ref="M441:N441"/>
    <mergeCell ref="C443:C447"/>
    <mergeCell ref="B448:C448"/>
    <mergeCell ref="B438:N438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J440:J442"/>
    <mergeCell ref="K440:O440"/>
    <mergeCell ref="P455:Q456"/>
    <mergeCell ref="K456:L456"/>
    <mergeCell ref="M456:N456"/>
    <mergeCell ref="C458:C462"/>
    <mergeCell ref="B463:C463"/>
    <mergeCell ref="B453:N453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J455:J457"/>
    <mergeCell ref="K455:O455"/>
    <mergeCell ref="P485:Q486"/>
    <mergeCell ref="K486:L486"/>
    <mergeCell ref="M486:N486"/>
    <mergeCell ref="C488:C492"/>
    <mergeCell ref="B493:C493"/>
    <mergeCell ref="B483:N483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J485:J487"/>
    <mergeCell ref="K485:O485"/>
    <mergeCell ref="P540:Q541"/>
    <mergeCell ref="K541:L541"/>
    <mergeCell ref="M541:N541"/>
    <mergeCell ref="C543:C547"/>
    <mergeCell ref="B548:C548"/>
    <mergeCell ref="B538:N538"/>
    <mergeCell ref="B540:B542"/>
    <mergeCell ref="C540:C542"/>
    <mergeCell ref="D540:D542"/>
    <mergeCell ref="E540:E542"/>
    <mergeCell ref="F540:F542"/>
    <mergeCell ref="G540:G542"/>
    <mergeCell ref="H540:H542"/>
    <mergeCell ref="I540:I542"/>
    <mergeCell ref="J540:J542"/>
    <mergeCell ref="K540:O540"/>
    <mergeCell ref="P569:Q570"/>
    <mergeCell ref="K570:L570"/>
    <mergeCell ref="M570:N570"/>
    <mergeCell ref="C572:C576"/>
    <mergeCell ref="B577:C577"/>
    <mergeCell ref="B567:N567"/>
    <mergeCell ref="B569:B571"/>
    <mergeCell ref="C569:C571"/>
    <mergeCell ref="D569:D571"/>
    <mergeCell ref="E569:E571"/>
    <mergeCell ref="F569:F571"/>
    <mergeCell ref="G569:G571"/>
    <mergeCell ref="H569:H571"/>
    <mergeCell ref="I569:I571"/>
    <mergeCell ref="J569:J571"/>
    <mergeCell ref="K569:O569"/>
    <mergeCell ref="P585:Q586"/>
    <mergeCell ref="K586:L586"/>
    <mergeCell ref="M586:N586"/>
    <mergeCell ref="C588:C592"/>
    <mergeCell ref="B593:C593"/>
    <mergeCell ref="B583:N583"/>
    <mergeCell ref="B585:B587"/>
    <mergeCell ref="C585:C587"/>
    <mergeCell ref="D585:D587"/>
    <mergeCell ref="E585:E587"/>
    <mergeCell ref="F585:F587"/>
    <mergeCell ref="G585:G587"/>
    <mergeCell ref="H585:H587"/>
    <mergeCell ref="I585:I587"/>
    <mergeCell ref="J585:J587"/>
    <mergeCell ref="K585:O585"/>
    <mergeCell ref="P620:Q621"/>
    <mergeCell ref="K621:L621"/>
    <mergeCell ref="M621:N621"/>
    <mergeCell ref="C623:C627"/>
    <mergeCell ref="B628:C628"/>
    <mergeCell ref="B618:N618"/>
    <mergeCell ref="B620:B622"/>
    <mergeCell ref="C620:C622"/>
    <mergeCell ref="D620:D622"/>
    <mergeCell ref="E620:E622"/>
    <mergeCell ref="F620:F622"/>
    <mergeCell ref="G620:G622"/>
    <mergeCell ref="H620:H622"/>
    <mergeCell ref="I620:I622"/>
    <mergeCell ref="J620:J622"/>
    <mergeCell ref="K620:O620"/>
    <mergeCell ref="B634:N634"/>
    <mergeCell ref="B636:B638"/>
    <mergeCell ref="C636:C638"/>
    <mergeCell ref="D636:D638"/>
    <mergeCell ref="E636:E638"/>
    <mergeCell ref="F636:F638"/>
    <mergeCell ref="G636:G638"/>
    <mergeCell ref="H636:H638"/>
    <mergeCell ref="I636:I638"/>
    <mergeCell ref="J636:J638"/>
    <mergeCell ref="K636:O636"/>
    <mergeCell ref="K637:L637"/>
    <mergeCell ref="M637:N637"/>
    <mergeCell ref="B663:N663"/>
    <mergeCell ref="B665:B667"/>
    <mergeCell ref="C665:C667"/>
    <mergeCell ref="D665:D667"/>
    <mergeCell ref="E665:E667"/>
    <mergeCell ref="F665:F667"/>
    <mergeCell ref="G665:G667"/>
    <mergeCell ref="H665:H667"/>
    <mergeCell ref="P636:Q637"/>
    <mergeCell ref="E650:E652"/>
    <mergeCell ref="F650:F652"/>
    <mergeCell ref="G650:G652"/>
    <mergeCell ref="H650:H652"/>
    <mergeCell ref="C639:C643"/>
    <mergeCell ref="B644:C644"/>
    <mergeCell ref="B648:N648"/>
    <mergeCell ref="K650:O650"/>
    <mergeCell ref="P650:Q651"/>
    <mergeCell ref="K651:L651"/>
    <mergeCell ref="M651:N651"/>
    <mergeCell ref="C653:C657"/>
    <mergeCell ref="B658:C658"/>
    <mergeCell ref="I650:I652"/>
    <mergeCell ref="J650:J652"/>
    <mergeCell ref="B650:B652"/>
    <mergeCell ref="C650:C652"/>
    <mergeCell ref="D650:D652"/>
    <mergeCell ref="P682:Q683"/>
    <mergeCell ref="K683:L683"/>
    <mergeCell ref="M683:N683"/>
    <mergeCell ref="C685:C689"/>
    <mergeCell ref="B690:C690"/>
    <mergeCell ref="I665:I667"/>
    <mergeCell ref="J665:J667"/>
    <mergeCell ref="K665:O665"/>
    <mergeCell ref="K666:L666"/>
    <mergeCell ref="M666:N666"/>
    <mergeCell ref="B680:N680"/>
    <mergeCell ref="B682:B684"/>
    <mergeCell ref="C682:C684"/>
    <mergeCell ref="D682:D684"/>
    <mergeCell ref="E682:E684"/>
    <mergeCell ref="F682:F684"/>
    <mergeCell ref="G682:G684"/>
    <mergeCell ref="H682:H684"/>
    <mergeCell ref="I682:I684"/>
    <mergeCell ref="J682:J684"/>
    <mergeCell ref="K682:O682"/>
    <mergeCell ref="C668:C672"/>
    <mergeCell ref="B673:C673"/>
    <mergeCell ref="P665:Q666"/>
    <mergeCell ref="P713:Q714"/>
    <mergeCell ref="K714:L714"/>
    <mergeCell ref="M714:N714"/>
    <mergeCell ref="C716:C720"/>
    <mergeCell ref="B721:C721"/>
    <mergeCell ref="B711:N711"/>
    <mergeCell ref="B713:B715"/>
    <mergeCell ref="C713:C715"/>
    <mergeCell ref="D713:D715"/>
    <mergeCell ref="E713:E715"/>
    <mergeCell ref="F713:F715"/>
    <mergeCell ref="G713:G715"/>
    <mergeCell ref="H713:H715"/>
    <mergeCell ref="I713:I715"/>
    <mergeCell ref="J713:J715"/>
    <mergeCell ref="K713:O713"/>
    <mergeCell ref="P698:Q699"/>
    <mergeCell ref="K699:L699"/>
    <mergeCell ref="M699:N699"/>
    <mergeCell ref="C701:C705"/>
    <mergeCell ref="B706:C706"/>
    <mergeCell ref="B739:N739"/>
    <mergeCell ref="B741:B743"/>
    <mergeCell ref="C741:C743"/>
    <mergeCell ref="D741:D743"/>
    <mergeCell ref="E741:E743"/>
    <mergeCell ref="F741:F743"/>
    <mergeCell ref="G741:G743"/>
    <mergeCell ref="H741:H743"/>
    <mergeCell ref="I741:I743"/>
    <mergeCell ref="J741:J743"/>
    <mergeCell ref="K741:O741"/>
    <mergeCell ref="P741:Q742"/>
    <mergeCell ref="K742:L742"/>
    <mergeCell ref="M742:N742"/>
    <mergeCell ref="C744:C748"/>
    <mergeCell ref="B749:C749"/>
    <mergeCell ref="B756:N756"/>
    <mergeCell ref="B758:B760"/>
    <mergeCell ref="C758:C760"/>
    <mergeCell ref="D758:D760"/>
    <mergeCell ref="E758:E760"/>
    <mergeCell ref="F758:F760"/>
    <mergeCell ref="G758:G760"/>
    <mergeCell ref="H758:H760"/>
    <mergeCell ref="I758:I760"/>
    <mergeCell ref="C775:C779"/>
    <mergeCell ref="P772:Q773"/>
    <mergeCell ref="B780:C780"/>
    <mergeCell ref="C761:C765"/>
    <mergeCell ref="B766:C766"/>
    <mergeCell ref="J758:J760"/>
    <mergeCell ref="K758:O758"/>
    <mergeCell ref="P758:Q759"/>
    <mergeCell ref="K759:L759"/>
    <mergeCell ref="M759:N759"/>
    <mergeCell ref="B770:N770"/>
    <mergeCell ref="B772:B774"/>
    <mergeCell ref="C772:C774"/>
    <mergeCell ref="D772:D774"/>
    <mergeCell ref="E772:E774"/>
    <mergeCell ref="F772:F774"/>
    <mergeCell ref="G772:G774"/>
    <mergeCell ref="H772:H774"/>
    <mergeCell ref="I772:I774"/>
    <mergeCell ref="J772:J774"/>
    <mergeCell ref="M773:N773"/>
    <mergeCell ref="K772:O772"/>
    <mergeCell ref="K773:L773"/>
  </mergeCells>
  <pageMargins left="0.7" right="0.7" top="0.75" bottom="0.75" header="0.3" footer="0.3"/>
  <pageSetup paperSize="9" scale="44" fitToHeight="0" orientation="landscape" horizontalDpi="180" verticalDpi="180" r:id="rId1"/>
  <rowBreaks count="1" manualBreakCount="1">
    <brk id="1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77"/>
  <sheetViews>
    <sheetView topLeftCell="A456" workbookViewId="0">
      <selection activeCell="B482" sqref="B482:R492"/>
    </sheetView>
  </sheetViews>
  <sheetFormatPr defaultRowHeight="15" x14ac:dyDescent="0.25"/>
  <cols>
    <col min="1" max="1" width="3" customWidth="1"/>
    <col min="2" max="2" width="22.42578125" style="163" customWidth="1"/>
    <col min="3" max="3" width="14.85546875" style="163" customWidth="1"/>
    <col min="4" max="6" width="20.140625" style="163" customWidth="1"/>
    <col min="7" max="9" width="15.85546875" style="163" customWidth="1"/>
    <col min="10" max="10" width="13.28515625" style="163" customWidth="1"/>
    <col min="11" max="11" width="12.28515625" style="163" customWidth="1"/>
    <col min="12" max="16" width="9.140625" style="163"/>
  </cols>
  <sheetData>
    <row r="3" spans="2:18" ht="18.75" x14ac:dyDescent="0.3">
      <c r="B3" s="405" t="s">
        <v>114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Q3" s="163"/>
      <c r="R3" s="163"/>
    </row>
    <row r="4" spans="2:18" x14ac:dyDescent="0.25">
      <c r="Q4" s="163"/>
      <c r="R4" s="163"/>
    </row>
    <row r="5" spans="2:18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131"/>
      <c r="L5" s="398" t="s">
        <v>113</v>
      </c>
      <c r="M5" s="409"/>
      <c r="N5" s="409"/>
      <c r="O5" s="409"/>
      <c r="P5" s="399"/>
      <c r="Q5" s="413" t="s">
        <v>16</v>
      </c>
      <c r="R5" s="413"/>
    </row>
    <row r="6" spans="2:18" ht="30" x14ac:dyDescent="0.25">
      <c r="B6" s="407"/>
      <c r="C6" s="407"/>
      <c r="D6" s="407"/>
      <c r="E6" s="407"/>
      <c r="F6" s="407"/>
      <c r="G6" s="407"/>
      <c r="H6" s="407"/>
      <c r="I6" s="407"/>
      <c r="J6" s="407"/>
      <c r="K6" s="132"/>
      <c r="L6" s="398" t="s">
        <v>1</v>
      </c>
      <c r="M6" s="399"/>
      <c r="N6" s="398" t="s">
        <v>2</v>
      </c>
      <c r="O6" s="399"/>
      <c r="P6" s="138" t="s">
        <v>10</v>
      </c>
      <c r="Q6" s="413"/>
      <c r="R6" s="413"/>
    </row>
    <row r="7" spans="2:18" x14ac:dyDescent="0.25">
      <c r="B7" s="408"/>
      <c r="C7" s="408"/>
      <c r="D7" s="408"/>
      <c r="E7" s="408"/>
      <c r="F7" s="408"/>
      <c r="G7" s="408"/>
      <c r="H7" s="408"/>
      <c r="I7" s="408"/>
      <c r="J7" s="408"/>
      <c r="K7" s="160"/>
      <c r="L7" s="138" t="s">
        <v>4</v>
      </c>
      <c r="M7" s="138" t="s">
        <v>3</v>
      </c>
      <c r="N7" s="138" t="s">
        <v>4</v>
      </c>
      <c r="O7" s="138" t="s">
        <v>3</v>
      </c>
      <c r="P7" s="138" t="s">
        <v>3</v>
      </c>
      <c r="Q7" s="143" t="s">
        <v>1</v>
      </c>
      <c r="R7" s="143" t="s">
        <v>2</v>
      </c>
    </row>
    <row r="8" spans="2:18" ht="19.5" customHeight="1" x14ac:dyDescent="0.25">
      <c r="B8" s="152" t="s">
        <v>0</v>
      </c>
      <c r="C8" s="400">
        <v>42705</v>
      </c>
      <c r="D8" s="111">
        <v>145</v>
      </c>
      <c r="E8" s="111">
        <v>3200</v>
      </c>
      <c r="F8" s="111">
        <v>27</v>
      </c>
      <c r="G8" s="154">
        <v>1209000</v>
      </c>
      <c r="H8" s="154">
        <v>194800</v>
      </c>
      <c r="I8" s="111">
        <v>85</v>
      </c>
      <c r="J8" s="111">
        <v>72</v>
      </c>
      <c r="K8" s="111"/>
      <c r="L8" s="111">
        <v>64</v>
      </c>
      <c r="M8" s="111">
        <v>75</v>
      </c>
      <c r="N8" s="111">
        <v>88</v>
      </c>
      <c r="O8" s="111">
        <v>85</v>
      </c>
      <c r="P8" s="111">
        <f>M8+O8</f>
        <v>160</v>
      </c>
      <c r="Q8" s="112">
        <v>156</v>
      </c>
      <c r="R8" s="112">
        <v>11</v>
      </c>
    </row>
    <row r="9" spans="2:18" ht="30.75" customHeight="1" x14ac:dyDescent="0.25">
      <c r="B9" s="152" t="s">
        <v>24</v>
      </c>
      <c r="C9" s="401"/>
      <c r="D9" s="110">
        <v>32.549999999999997</v>
      </c>
      <c r="E9" s="110">
        <v>1594</v>
      </c>
      <c r="F9" s="110">
        <v>3</v>
      </c>
      <c r="G9" s="110">
        <v>1176326</v>
      </c>
      <c r="H9" s="110">
        <v>88820</v>
      </c>
      <c r="I9" s="110">
        <v>5</v>
      </c>
      <c r="J9" s="110">
        <v>102</v>
      </c>
      <c r="K9" s="110"/>
      <c r="L9" s="110">
        <v>28</v>
      </c>
      <c r="M9" s="110">
        <v>26</v>
      </c>
      <c r="N9" s="110">
        <v>10</v>
      </c>
      <c r="O9" s="110">
        <v>10</v>
      </c>
      <c r="P9" s="111">
        <f t="shared" ref="P9:P12" si="0">M9+O9</f>
        <v>36</v>
      </c>
      <c r="Q9" s="110">
        <v>18</v>
      </c>
      <c r="R9" s="110">
        <v>0</v>
      </c>
    </row>
    <row r="10" spans="2:18" ht="35.25" customHeight="1" x14ac:dyDescent="0.25">
      <c r="B10" s="152" t="s">
        <v>25</v>
      </c>
      <c r="C10" s="401"/>
      <c r="D10" s="110">
        <v>20</v>
      </c>
      <c r="E10" s="110">
        <v>750</v>
      </c>
      <c r="F10" s="154">
        <v>0</v>
      </c>
      <c r="G10" s="110">
        <v>99180</v>
      </c>
      <c r="H10" s="110">
        <v>444</v>
      </c>
      <c r="I10" s="110">
        <v>24</v>
      </c>
      <c r="J10" s="110">
        <v>41</v>
      </c>
      <c r="K10" s="110"/>
      <c r="L10" s="110">
        <v>14</v>
      </c>
      <c r="M10" s="110">
        <v>13</v>
      </c>
      <c r="N10" s="110">
        <v>10</v>
      </c>
      <c r="O10" s="110">
        <v>10</v>
      </c>
      <c r="P10" s="111">
        <f t="shared" si="0"/>
        <v>23</v>
      </c>
      <c r="Q10" s="113">
        <v>5</v>
      </c>
      <c r="R10" s="112">
        <v>2</v>
      </c>
    </row>
    <row r="11" spans="2:18" ht="30" customHeight="1" x14ac:dyDescent="0.25">
      <c r="B11" s="152" t="s">
        <v>26</v>
      </c>
      <c r="C11" s="401"/>
      <c r="D11" s="154">
        <v>18</v>
      </c>
      <c r="E11" s="154">
        <v>80</v>
      </c>
      <c r="F11" s="154">
        <v>0</v>
      </c>
      <c r="G11" s="154">
        <v>162484</v>
      </c>
      <c r="H11" s="154">
        <v>2980</v>
      </c>
      <c r="I11" s="154">
        <v>10</v>
      </c>
      <c r="J11" s="154">
        <v>11</v>
      </c>
      <c r="K11" s="154"/>
      <c r="L11" s="154">
        <v>12</v>
      </c>
      <c r="M11" s="154">
        <v>11</v>
      </c>
      <c r="N11" s="154">
        <v>2</v>
      </c>
      <c r="O11" s="154">
        <v>1</v>
      </c>
      <c r="P11" s="111">
        <f t="shared" si="0"/>
        <v>12</v>
      </c>
      <c r="Q11" s="114">
        <v>4</v>
      </c>
      <c r="R11" s="114">
        <v>0</v>
      </c>
    </row>
    <row r="12" spans="2:18" ht="19.5" customHeight="1" x14ac:dyDescent="0.25">
      <c r="B12" s="152" t="s">
        <v>85</v>
      </c>
      <c r="C12" s="436"/>
      <c r="D12" s="154">
        <v>10.47</v>
      </c>
      <c r="E12" s="154">
        <v>385</v>
      </c>
      <c r="F12" s="154">
        <v>0</v>
      </c>
      <c r="G12" s="154">
        <v>0</v>
      </c>
      <c r="H12" s="154">
        <v>176010</v>
      </c>
      <c r="I12" s="154">
        <v>0</v>
      </c>
      <c r="J12" s="154">
        <v>64</v>
      </c>
      <c r="K12" s="154"/>
      <c r="L12" s="154">
        <v>40</v>
      </c>
      <c r="M12" s="154">
        <v>40</v>
      </c>
      <c r="N12" s="154">
        <v>0</v>
      </c>
      <c r="O12" s="154">
        <v>0</v>
      </c>
      <c r="P12" s="111">
        <f t="shared" si="0"/>
        <v>40</v>
      </c>
      <c r="Q12" s="114">
        <v>0</v>
      </c>
      <c r="R12" s="114">
        <v>0</v>
      </c>
    </row>
    <row r="13" spans="2:18" x14ac:dyDescent="0.25">
      <c r="B13" s="402" t="s">
        <v>11</v>
      </c>
      <c r="C13" s="403"/>
      <c r="D13" s="142">
        <f>D8+D9+D10+D11+D12</f>
        <v>226.02</v>
      </c>
      <c r="E13" s="142">
        <f t="shared" ref="E13:R13" si="1">E8+E9+E10+E11+E12</f>
        <v>6009</v>
      </c>
      <c r="F13" s="142">
        <f t="shared" si="1"/>
        <v>30</v>
      </c>
      <c r="G13" s="142">
        <f t="shared" si="1"/>
        <v>2646990</v>
      </c>
      <c r="H13" s="142">
        <f t="shared" si="1"/>
        <v>463054</v>
      </c>
      <c r="I13" s="142">
        <f t="shared" si="1"/>
        <v>124</v>
      </c>
      <c r="J13" s="142">
        <f t="shared" si="1"/>
        <v>290</v>
      </c>
      <c r="K13" s="142"/>
      <c r="L13" s="142">
        <f t="shared" si="1"/>
        <v>158</v>
      </c>
      <c r="M13" s="142">
        <f t="shared" si="1"/>
        <v>165</v>
      </c>
      <c r="N13" s="142">
        <f t="shared" si="1"/>
        <v>110</v>
      </c>
      <c r="O13" s="142">
        <f t="shared" si="1"/>
        <v>106</v>
      </c>
      <c r="P13" s="142">
        <f t="shared" si="1"/>
        <v>271</v>
      </c>
      <c r="Q13" s="142">
        <f t="shared" si="1"/>
        <v>183</v>
      </c>
      <c r="R13" s="142">
        <f t="shared" si="1"/>
        <v>13</v>
      </c>
    </row>
    <row r="14" spans="2:18" x14ac:dyDescent="0.25">
      <c r="Q14" s="163"/>
      <c r="R14" s="163"/>
    </row>
    <row r="15" spans="2:18" x14ac:dyDescent="0.25">
      <c r="Q15" s="163"/>
      <c r="R15" s="163"/>
    </row>
    <row r="16" spans="2:18" x14ac:dyDescent="0.25">
      <c r="Q16" s="163"/>
      <c r="R16" s="163"/>
    </row>
    <row r="17" spans="2:18" x14ac:dyDescent="0.25">
      <c r="Q17" s="163"/>
      <c r="R17" s="163"/>
    </row>
    <row r="18" spans="2:18" ht="18.75" x14ac:dyDescent="0.3">
      <c r="B18" s="405" t="s">
        <v>115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Q18" s="163"/>
      <c r="R18" s="163"/>
    </row>
    <row r="19" spans="2:18" x14ac:dyDescent="0.25">
      <c r="Q19" s="163"/>
      <c r="R19" s="163"/>
    </row>
    <row r="20" spans="2:18" x14ac:dyDescent="0.25">
      <c r="B20" s="406" t="s">
        <v>5</v>
      </c>
      <c r="C20" s="406" t="s">
        <v>12</v>
      </c>
      <c r="D20" s="406" t="s">
        <v>6</v>
      </c>
      <c r="E20" s="406" t="s">
        <v>17</v>
      </c>
      <c r="F20" s="406" t="s">
        <v>15</v>
      </c>
      <c r="G20" s="406" t="s">
        <v>100</v>
      </c>
      <c r="H20" s="406" t="s">
        <v>14</v>
      </c>
      <c r="I20" s="406" t="s">
        <v>13</v>
      </c>
      <c r="J20" s="406" t="s">
        <v>8</v>
      </c>
      <c r="K20" s="131"/>
      <c r="L20" s="398" t="s">
        <v>113</v>
      </c>
      <c r="M20" s="409"/>
      <c r="N20" s="409"/>
      <c r="O20" s="409"/>
      <c r="P20" s="399"/>
      <c r="Q20" s="413" t="s">
        <v>16</v>
      </c>
      <c r="R20" s="413"/>
    </row>
    <row r="21" spans="2:18" ht="30" x14ac:dyDescent="0.25">
      <c r="B21" s="407"/>
      <c r="C21" s="407"/>
      <c r="D21" s="407"/>
      <c r="E21" s="407"/>
      <c r="F21" s="407"/>
      <c r="G21" s="407"/>
      <c r="H21" s="407"/>
      <c r="I21" s="407"/>
      <c r="J21" s="407"/>
      <c r="K21" s="132"/>
      <c r="L21" s="398" t="s">
        <v>1</v>
      </c>
      <c r="M21" s="399"/>
      <c r="N21" s="398" t="s">
        <v>2</v>
      </c>
      <c r="O21" s="399"/>
      <c r="P21" s="138" t="s">
        <v>10</v>
      </c>
      <c r="Q21" s="413"/>
      <c r="R21" s="413"/>
    </row>
    <row r="22" spans="2:18" x14ac:dyDescent="0.25">
      <c r="B22" s="408"/>
      <c r="C22" s="408"/>
      <c r="D22" s="408"/>
      <c r="E22" s="408"/>
      <c r="F22" s="408"/>
      <c r="G22" s="408"/>
      <c r="H22" s="408"/>
      <c r="I22" s="408"/>
      <c r="J22" s="408"/>
      <c r="K22" s="160"/>
      <c r="L22" s="138" t="s">
        <v>4</v>
      </c>
      <c r="M22" s="138" t="s">
        <v>3</v>
      </c>
      <c r="N22" s="138" t="s">
        <v>4</v>
      </c>
      <c r="O22" s="138" t="s">
        <v>3</v>
      </c>
      <c r="P22" s="138" t="s">
        <v>3</v>
      </c>
      <c r="Q22" s="143" t="s">
        <v>1</v>
      </c>
      <c r="R22" s="143" t="s">
        <v>2</v>
      </c>
    </row>
    <row r="23" spans="2:18" x14ac:dyDescent="0.25">
      <c r="B23" s="152" t="s">
        <v>0</v>
      </c>
      <c r="C23" s="400">
        <v>42706</v>
      </c>
      <c r="D23" s="111">
        <v>557</v>
      </c>
      <c r="E23" s="111">
        <v>3099</v>
      </c>
      <c r="F23" s="111">
        <v>21</v>
      </c>
      <c r="G23" s="154">
        <v>2294000</v>
      </c>
      <c r="H23" s="154">
        <v>236000</v>
      </c>
      <c r="I23" s="111">
        <v>102</v>
      </c>
      <c r="J23" s="111">
        <v>89</v>
      </c>
      <c r="K23" s="111"/>
      <c r="L23" s="111">
        <v>62</v>
      </c>
      <c r="M23" s="111">
        <v>75</v>
      </c>
      <c r="N23" s="111">
        <v>90</v>
      </c>
      <c r="O23" s="111">
        <v>91</v>
      </c>
      <c r="P23" s="111">
        <f>M23+O23</f>
        <v>166</v>
      </c>
      <c r="Q23" s="112">
        <v>154</v>
      </c>
      <c r="R23" s="112">
        <v>10</v>
      </c>
    </row>
    <row r="24" spans="2:18" ht="27" customHeight="1" x14ac:dyDescent="0.25">
      <c r="B24" s="152" t="s">
        <v>24</v>
      </c>
      <c r="C24" s="401"/>
      <c r="D24" s="110">
        <v>33.479999999999997</v>
      </c>
      <c r="E24" s="110">
        <v>525</v>
      </c>
      <c r="F24" s="110">
        <v>3</v>
      </c>
      <c r="G24" s="110">
        <v>1093271</v>
      </c>
      <c r="H24" s="110">
        <v>99470</v>
      </c>
      <c r="I24" s="110">
        <v>6</v>
      </c>
      <c r="J24" s="110">
        <v>96</v>
      </c>
      <c r="K24" s="110"/>
      <c r="L24" s="110">
        <v>18</v>
      </c>
      <c r="M24" s="110">
        <v>20</v>
      </c>
      <c r="N24" s="110">
        <v>10</v>
      </c>
      <c r="O24" s="110">
        <v>10</v>
      </c>
      <c r="P24" s="111">
        <f t="shared" ref="P24:P27" si="2">M24+O24</f>
        <v>30</v>
      </c>
      <c r="Q24" s="110">
        <v>18</v>
      </c>
      <c r="R24" s="110">
        <v>0</v>
      </c>
    </row>
    <row r="25" spans="2:18" ht="26.25" customHeight="1" x14ac:dyDescent="0.25">
      <c r="B25" s="152" t="s">
        <v>25</v>
      </c>
      <c r="C25" s="401"/>
      <c r="D25" s="110">
        <v>17</v>
      </c>
      <c r="E25" s="110">
        <v>628</v>
      </c>
      <c r="F25" s="154">
        <v>0</v>
      </c>
      <c r="G25" s="110">
        <v>52240</v>
      </c>
      <c r="H25" s="110">
        <v>484</v>
      </c>
      <c r="I25" s="110">
        <v>22</v>
      </c>
      <c r="J25" s="110">
        <v>11</v>
      </c>
      <c r="K25" s="110"/>
      <c r="L25" s="110">
        <v>17</v>
      </c>
      <c r="M25" s="110">
        <v>14</v>
      </c>
      <c r="N25" s="110">
        <v>5</v>
      </c>
      <c r="O25" s="110">
        <v>5</v>
      </c>
      <c r="P25" s="111">
        <f t="shared" si="2"/>
        <v>19</v>
      </c>
      <c r="Q25" s="113">
        <v>19</v>
      </c>
      <c r="R25" s="112">
        <v>0</v>
      </c>
    </row>
    <row r="26" spans="2:18" ht="27" customHeight="1" x14ac:dyDescent="0.25">
      <c r="B26" s="152" t="s">
        <v>26</v>
      </c>
      <c r="C26" s="401"/>
      <c r="D26" s="154">
        <v>25</v>
      </c>
      <c r="E26" s="154">
        <v>410</v>
      </c>
      <c r="F26" s="154">
        <v>0</v>
      </c>
      <c r="G26" s="154">
        <v>171210</v>
      </c>
      <c r="H26" s="154">
        <v>5800</v>
      </c>
      <c r="I26" s="154">
        <v>12</v>
      </c>
      <c r="J26" s="154">
        <v>17</v>
      </c>
      <c r="K26" s="154"/>
      <c r="L26" s="154">
        <v>11</v>
      </c>
      <c r="M26" s="154">
        <v>11</v>
      </c>
      <c r="N26" s="154">
        <v>2</v>
      </c>
      <c r="O26" s="154">
        <v>9</v>
      </c>
      <c r="P26" s="111">
        <f t="shared" si="2"/>
        <v>20</v>
      </c>
      <c r="Q26" s="114">
        <v>8</v>
      </c>
      <c r="R26" s="114">
        <v>0</v>
      </c>
    </row>
    <row r="27" spans="2:18" x14ac:dyDescent="0.25">
      <c r="B27" s="152" t="s">
        <v>85</v>
      </c>
      <c r="C27" s="436"/>
      <c r="D27" s="154">
        <v>3</v>
      </c>
      <c r="E27" s="154">
        <v>358</v>
      </c>
      <c r="F27" s="154">
        <v>0</v>
      </c>
      <c r="G27" s="154">
        <v>0</v>
      </c>
      <c r="H27" s="154">
        <v>159629</v>
      </c>
      <c r="I27" s="154">
        <v>0</v>
      </c>
      <c r="J27" s="154">
        <v>56</v>
      </c>
      <c r="K27" s="154"/>
      <c r="L27" s="154">
        <v>33</v>
      </c>
      <c r="M27" s="154">
        <v>33</v>
      </c>
      <c r="N27" s="154">
        <v>0</v>
      </c>
      <c r="O27" s="154">
        <v>0</v>
      </c>
      <c r="P27" s="111">
        <f t="shared" si="2"/>
        <v>33</v>
      </c>
      <c r="Q27" s="114">
        <v>0</v>
      </c>
      <c r="R27" s="114">
        <v>0</v>
      </c>
    </row>
    <row r="28" spans="2:18" x14ac:dyDescent="0.25">
      <c r="B28" s="402" t="s">
        <v>11</v>
      </c>
      <c r="C28" s="403"/>
      <c r="D28" s="142">
        <f>D23+D24+D25+D26+D27</f>
        <v>635.48</v>
      </c>
      <c r="E28" s="142">
        <f t="shared" ref="E28:R28" si="3">E23+E24+E25+E26+E27</f>
        <v>5020</v>
      </c>
      <c r="F28" s="142">
        <f t="shared" si="3"/>
        <v>24</v>
      </c>
      <c r="G28" s="142">
        <f t="shared" si="3"/>
        <v>3610721</v>
      </c>
      <c r="H28" s="142">
        <f t="shared" si="3"/>
        <v>501383</v>
      </c>
      <c r="I28" s="142">
        <f t="shared" si="3"/>
        <v>142</v>
      </c>
      <c r="J28" s="142">
        <f t="shared" si="3"/>
        <v>269</v>
      </c>
      <c r="K28" s="142"/>
      <c r="L28" s="142">
        <f t="shared" si="3"/>
        <v>141</v>
      </c>
      <c r="M28" s="142">
        <f t="shared" si="3"/>
        <v>153</v>
      </c>
      <c r="N28" s="142">
        <f t="shared" si="3"/>
        <v>107</v>
      </c>
      <c r="O28" s="142">
        <f t="shared" si="3"/>
        <v>115</v>
      </c>
      <c r="P28" s="142">
        <f t="shared" si="3"/>
        <v>268</v>
      </c>
      <c r="Q28" s="142">
        <f t="shared" si="3"/>
        <v>199</v>
      </c>
      <c r="R28" s="142">
        <f t="shared" si="3"/>
        <v>10</v>
      </c>
    </row>
    <row r="29" spans="2:18" x14ac:dyDescent="0.25">
      <c r="Q29" s="163"/>
      <c r="R29" s="163"/>
    </row>
    <row r="30" spans="2:18" x14ac:dyDescent="0.25">
      <c r="Q30" s="163"/>
      <c r="R30" s="163"/>
    </row>
    <row r="31" spans="2:18" ht="18.75" x14ac:dyDescent="0.3">
      <c r="B31" s="405" t="s">
        <v>116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Q31" s="163"/>
      <c r="R31" s="163"/>
    </row>
    <row r="32" spans="2:18" x14ac:dyDescent="0.25">
      <c r="Q32" s="163"/>
      <c r="R32" s="163"/>
    </row>
    <row r="33" spans="2:18" x14ac:dyDescent="0.25">
      <c r="B33" s="406" t="s">
        <v>5</v>
      </c>
      <c r="C33" s="406" t="s">
        <v>12</v>
      </c>
      <c r="D33" s="406" t="s">
        <v>6</v>
      </c>
      <c r="E33" s="406" t="s">
        <v>17</v>
      </c>
      <c r="F33" s="406" t="s">
        <v>15</v>
      </c>
      <c r="G33" s="406" t="s">
        <v>100</v>
      </c>
      <c r="H33" s="406" t="s">
        <v>14</v>
      </c>
      <c r="I33" s="406" t="s">
        <v>13</v>
      </c>
      <c r="J33" s="406" t="s">
        <v>8</v>
      </c>
      <c r="K33" s="131"/>
      <c r="L33" s="398" t="s">
        <v>113</v>
      </c>
      <c r="M33" s="409"/>
      <c r="N33" s="409"/>
      <c r="O33" s="409"/>
      <c r="P33" s="399"/>
      <c r="Q33" s="413" t="s">
        <v>16</v>
      </c>
      <c r="R33" s="413"/>
    </row>
    <row r="34" spans="2:18" ht="30" x14ac:dyDescent="0.25">
      <c r="B34" s="407"/>
      <c r="C34" s="407"/>
      <c r="D34" s="407"/>
      <c r="E34" s="407"/>
      <c r="F34" s="407"/>
      <c r="G34" s="407"/>
      <c r="H34" s="407"/>
      <c r="I34" s="407"/>
      <c r="J34" s="407"/>
      <c r="K34" s="132"/>
      <c r="L34" s="398" t="s">
        <v>1</v>
      </c>
      <c r="M34" s="399"/>
      <c r="N34" s="398" t="s">
        <v>2</v>
      </c>
      <c r="O34" s="399"/>
      <c r="P34" s="138" t="s">
        <v>10</v>
      </c>
      <c r="Q34" s="413"/>
      <c r="R34" s="413"/>
    </row>
    <row r="35" spans="2:18" x14ac:dyDescent="0.25">
      <c r="B35" s="408"/>
      <c r="C35" s="408"/>
      <c r="D35" s="408"/>
      <c r="E35" s="408"/>
      <c r="F35" s="408"/>
      <c r="G35" s="408"/>
      <c r="H35" s="408"/>
      <c r="I35" s="408"/>
      <c r="J35" s="408"/>
      <c r="K35" s="160"/>
      <c r="L35" s="138" t="s">
        <v>4</v>
      </c>
      <c r="M35" s="138" t="s">
        <v>3</v>
      </c>
      <c r="N35" s="138" t="s">
        <v>4</v>
      </c>
      <c r="O35" s="138" t="s">
        <v>3</v>
      </c>
      <c r="P35" s="138" t="s">
        <v>3</v>
      </c>
      <c r="Q35" s="143" t="s">
        <v>1</v>
      </c>
      <c r="R35" s="143" t="s">
        <v>2</v>
      </c>
    </row>
    <row r="36" spans="2:18" x14ac:dyDescent="0.25">
      <c r="B36" s="152" t="s">
        <v>0</v>
      </c>
      <c r="C36" s="400">
        <v>42707</v>
      </c>
      <c r="D36" s="111">
        <v>363</v>
      </c>
      <c r="E36" s="111">
        <v>2073</v>
      </c>
      <c r="F36" s="111">
        <v>10</v>
      </c>
      <c r="G36" s="154">
        <v>1647000</v>
      </c>
      <c r="H36" s="154">
        <v>59000</v>
      </c>
      <c r="I36" s="111">
        <v>61</v>
      </c>
      <c r="J36" s="111">
        <v>71</v>
      </c>
      <c r="K36" s="111"/>
      <c r="L36" s="111">
        <v>41</v>
      </c>
      <c r="M36" s="111">
        <v>42</v>
      </c>
      <c r="N36" s="111">
        <v>71</v>
      </c>
      <c r="O36" s="111">
        <v>70</v>
      </c>
      <c r="P36" s="111">
        <f>M36+O36</f>
        <v>112</v>
      </c>
      <c r="Q36" s="112">
        <v>34</v>
      </c>
      <c r="R36" s="112">
        <v>8</v>
      </c>
    </row>
    <row r="37" spans="2:18" ht="30" customHeight="1" x14ac:dyDescent="0.25">
      <c r="B37" s="152" t="s">
        <v>24</v>
      </c>
      <c r="C37" s="401"/>
      <c r="D37" s="110">
        <v>29.05</v>
      </c>
      <c r="E37" s="110">
        <v>900</v>
      </c>
      <c r="F37" s="110">
        <v>0</v>
      </c>
      <c r="G37" s="110">
        <v>1191404</v>
      </c>
      <c r="H37" s="110">
        <v>0</v>
      </c>
      <c r="I37" s="110">
        <v>50</v>
      </c>
      <c r="J37" s="110">
        <v>89</v>
      </c>
      <c r="K37" s="110"/>
      <c r="L37" s="110">
        <v>16</v>
      </c>
      <c r="M37" s="110">
        <v>14</v>
      </c>
      <c r="N37" s="110">
        <v>6</v>
      </c>
      <c r="O37" s="110">
        <v>16</v>
      </c>
      <c r="P37" s="111">
        <f t="shared" ref="P37:P40" si="4">M37+O37</f>
        <v>30</v>
      </c>
      <c r="Q37" s="110">
        <v>3</v>
      </c>
      <c r="R37" s="110">
        <v>0</v>
      </c>
    </row>
    <row r="38" spans="2:18" ht="27.75" customHeight="1" x14ac:dyDescent="0.25">
      <c r="B38" s="152" t="s">
        <v>25</v>
      </c>
      <c r="C38" s="401"/>
      <c r="D38" s="110">
        <v>21</v>
      </c>
      <c r="E38" s="110">
        <v>785</v>
      </c>
      <c r="F38" s="154">
        <v>0</v>
      </c>
      <c r="G38" s="110">
        <v>92050</v>
      </c>
      <c r="H38" s="110">
        <v>134</v>
      </c>
      <c r="I38" s="110">
        <v>0</v>
      </c>
      <c r="J38" s="110">
        <v>18</v>
      </c>
      <c r="K38" s="110"/>
      <c r="L38" s="110">
        <v>13</v>
      </c>
      <c r="M38" s="110">
        <v>13</v>
      </c>
      <c r="N38" s="110">
        <v>3</v>
      </c>
      <c r="O38" s="110">
        <v>3</v>
      </c>
      <c r="P38" s="111">
        <f t="shared" si="4"/>
        <v>16</v>
      </c>
      <c r="Q38" s="113">
        <v>6</v>
      </c>
      <c r="R38" s="112">
        <v>0</v>
      </c>
    </row>
    <row r="39" spans="2:18" ht="29.25" customHeight="1" x14ac:dyDescent="0.25">
      <c r="B39" s="152" t="s">
        <v>26</v>
      </c>
      <c r="C39" s="401"/>
      <c r="D39" s="154">
        <v>18</v>
      </c>
      <c r="E39" s="154">
        <v>270</v>
      </c>
      <c r="F39" s="154">
        <v>0</v>
      </c>
      <c r="G39" s="154">
        <v>128610</v>
      </c>
      <c r="H39" s="154">
        <v>2800</v>
      </c>
      <c r="I39" s="154">
        <v>10</v>
      </c>
      <c r="J39" s="154">
        <v>11</v>
      </c>
      <c r="K39" s="154"/>
      <c r="L39" s="154">
        <v>6</v>
      </c>
      <c r="M39" s="154">
        <v>6</v>
      </c>
      <c r="N39" s="154">
        <v>8</v>
      </c>
      <c r="O39" s="154">
        <v>10</v>
      </c>
      <c r="P39" s="111">
        <f t="shared" si="4"/>
        <v>16</v>
      </c>
      <c r="Q39" s="114">
        <v>2</v>
      </c>
      <c r="R39" s="114">
        <v>2</v>
      </c>
    </row>
    <row r="40" spans="2:18" x14ac:dyDescent="0.25">
      <c r="B40" s="152" t="s">
        <v>85</v>
      </c>
      <c r="C40" s="436"/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/>
      <c r="L40" s="154">
        <v>0</v>
      </c>
      <c r="M40" s="154">
        <v>0</v>
      </c>
      <c r="N40" s="154">
        <v>0</v>
      </c>
      <c r="O40" s="154">
        <v>0</v>
      </c>
      <c r="P40" s="111">
        <f t="shared" si="4"/>
        <v>0</v>
      </c>
      <c r="Q40" s="114">
        <v>0</v>
      </c>
      <c r="R40" s="114">
        <v>0</v>
      </c>
    </row>
    <row r="41" spans="2:18" x14ac:dyDescent="0.25">
      <c r="B41" s="402" t="s">
        <v>11</v>
      </c>
      <c r="C41" s="403"/>
      <c r="D41" s="142">
        <f>D36+D37+D38+D39+D40</f>
        <v>431.05</v>
      </c>
      <c r="E41" s="142">
        <f t="shared" ref="E41:R41" si="5">E36+E37+E38+E39+E40</f>
        <v>4028</v>
      </c>
      <c r="F41" s="142">
        <f t="shared" si="5"/>
        <v>10</v>
      </c>
      <c r="G41" s="142">
        <f t="shared" si="5"/>
        <v>3059064</v>
      </c>
      <c r="H41" s="142">
        <f t="shared" si="5"/>
        <v>61934</v>
      </c>
      <c r="I41" s="142">
        <f t="shared" si="5"/>
        <v>121</v>
      </c>
      <c r="J41" s="142">
        <f t="shared" si="5"/>
        <v>189</v>
      </c>
      <c r="K41" s="142"/>
      <c r="L41" s="142">
        <f t="shared" si="5"/>
        <v>76</v>
      </c>
      <c r="M41" s="142">
        <f t="shared" si="5"/>
        <v>75</v>
      </c>
      <c r="N41" s="142">
        <f t="shared" si="5"/>
        <v>88</v>
      </c>
      <c r="O41" s="142">
        <f t="shared" si="5"/>
        <v>99</v>
      </c>
      <c r="P41" s="142">
        <f t="shared" si="5"/>
        <v>174</v>
      </c>
      <c r="Q41" s="142">
        <f t="shared" si="5"/>
        <v>45</v>
      </c>
      <c r="R41" s="142">
        <f t="shared" si="5"/>
        <v>10</v>
      </c>
    </row>
    <row r="42" spans="2:18" x14ac:dyDescent="0.25">
      <c r="Q42" s="163"/>
      <c r="R42" s="163"/>
    </row>
    <row r="43" spans="2:18" x14ac:dyDescent="0.25">
      <c r="Q43" s="163"/>
      <c r="R43" s="163"/>
    </row>
    <row r="44" spans="2:18" ht="18.75" x14ac:dyDescent="0.3">
      <c r="B44" s="405" t="s">
        <v>117</v>
      </c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Q44" s="163"/>
      <c r="R44" s="163"/>
    </row>
    <row r="45" spans="2:18" x14ac:dyDescent="0.25">
      <c r="Q45" s="163"/>
      <c r="R45" s="163"/>
    </row>
    <row r="46" spans="2:18" x14ac:dyDescent="0.25">
      <c r="B46" s="406" t="s">
        <v>5</v>
      </c>
      <c r="C46" s="406" t="s">
        <v>12</v>
      </c>
      <c r="D46" s="406" t="s">
        <v>6</v>
      </c>
      <c r="E46" s="406" t="s">
        <v>17</v>
      </c>
      <c r="F46" s="406" t="s">
        <v>15</v>
      </c>
      <c r="G46" s="406" t="s">
        <v>100</v>
      </c>
      <c r="H46" s="406" t="s">
        <v>14</v>
      </c>
      <c r="I46" s="406" t="s">
        <v>13</v>
      </c>
      <c r="J46" s="406" t="s">
        <v>8</v>
      </c>
      <c r="K46" s="131"/>
      <c r="L46" s="398" t="s">
        <v>113</v>
      </c>
      <c r="M46" s="409"/>
      <c r="N46" s="409"/>
      <c r="O46" s="409"/>
      <c r="P46" s="399"/>
      <c r="Q46" s="413" t="s">
        <v>16</v>
      </c>
      <c r="R46" s="413"/>
    </row>
    <row r="47" spans="2:18" ht="30" x14ac:dyDescent="0.25">
      <c r="B47" s="407"/>
      <c r="C47" s="407"/>
      <c r="D47" s="407"/>
      <c r="E47" s="407"/>
      <c r="F47" s="407"/>
      <c r="G47" s="407"/>
      <c r="H47" s="407"/>
      <c r="I47" s="407"/>
      <c r="J47" s="407"/>
      <c r="K47" s="132"/>
      <c r="L47" s="398" t="s">
        <v>1</v>
      </c>
      <c r="M47" s="399"/>
      <c r="N47" s="398" t="s">
        <v>2</v>
      </c>
      <c r="O47" s="399"/>
      <c r="P47" s="138" t="s">
        <v>10</v>
      </c>
      <c r="Q47" s="413"/>
      <c r="R47" s="413"/>
    </row>
    <row r="48" spans="2:18" x14ac:dyDescent="0.25">
      <c r="B48" s="408"/>
      <c r="C48" s="408"/>
      <c r="D48" s="408"/>
      <c r="E48" s="408"/>
      <c r="F48" s="408"/>
      <c r="G48" s="408"/>
      <c r="H48" s="408"/>
      <c r="I48" s="408"/>
      <c r="J48" s="408"/>
      <c r="K48" s="160"/>
      <c r="L48" s="138" t="s">
        <v>4</v>
      </c>
      <c r="M48" s="138" t="s">
        <v>3</v>
      </c>
      <c r="N48" s="138" t="s">
        <v>4</v>
      </c>
      <c r="O48" s="138" t="s">
        <v>3</v>
      </c>
      <c r="P48" s="138" t="s">
        <v>3</v>
      </c>
      <c r="Q48" s="143" t="s">
        <v>1</v>
      </c>
      <c r="R48" s="143" t="s">
        <v>2</v>
      </c>
    </row>
    <row r="49" spans="2:18" x14ac:dyDescent="0.25">
      <c r="B49" s="152" t="s">
        <v>0</v>
      </c>
      <c r="C49" s="400">
        <v>42708</v>
      </c>
      <c r="D49" s="111">
        <v>153</v>
      </c>
      <c r="E49" s="111">
        <v>2535</v>
      </c>
      <c r="F49" s="111">
        <v>12</v>
      </c>
      <c r="G49" s="154">
        <v>1539000</v>
      </c>
      <c r="H49" s="154">
        <v>131000</v>
      </c>
      <c r="I49" s="111">
        <v>53</v>
      </c>
      <c r="J49" s="111">
        <v>56</v>
      </c>
      <c r="K49" s="111"/>
      <c r="L49" s="111">
        <v>25</v>
      </c>
      <c r="M49" s="111">
        <v>23</v>
      </c>
      <c r="N49" s="111">
        <v>96</v>
      </c>
      <c r="O49" s="111">
        <v>83</v>
      </c>
      <c r="P49" s="111">
        <f>M49+O49</f>
        <v>106</v>
      </c>
      <c r="Q49" s="112">
        <v>32</v>
      </c>
      <c r="R49" s="112">
        <v>12</v>
      </c>
    </row>
    <row r="50" spans="2:18" ht="30" customHeight="1" x14ac:dyDescent="0.25">
      <c r="B50" s="152" t="s">
        <v>24</v>
      </c>
      <c r="C50" s="401"/>
      <c r="D50" s="110">
        <v>26</v>
      </c>
      <c r="E50" s="110">
        <v>439</v>
      </c>
      <c r="F50" s="110">
        <v>0</v>
      </c>
      <c r="G50" s="110">
        <v>1041867</v>
      </c>
      <c r="H50" s="110">
        <v>0</v>
      </c>
      <c r="I50" s="110">
        <v>9</v>
      </c>
      <c r="J50" s="110">
        <v>91</v>
      </c>
      <c r="K50" s="110"/>
      <c r="L50" s="110">
        <v>8</v>
      </c>
      <c r="M50" s="110">
        <v>7</v>
      </c>
      <c r="N50" s="110">
        <v>10</v>
      </c>
      <c r="O50" s="110">
        <v>9</v>
      </c>
      <c r="P50" s="111">
        <f t="shared" ref="P50:P53" si="6">M50+O50</f>
        <v>16</v>
      </c>
      <c r="Q50" s="110">
        <v>3</v>
      </c>
      <c r="R50" s="110">
        <v>0</v>
      </c>
    </row>
    <row r="51" spans="2:18" ht="30" x14ac:dyDescent="0.25">
      <c r="B51" s="152" t="s">
        <v>25</v>
      </c>
      <c r="C51" s="401"/>
      <c r="D51" s="110">
        <v>20</v>
      </c>
      <c r="E51" s="110">
        <v>400</v>
      </c>
      <c r="F51" s="154">
        <v>0</v>
      </c>
      <c r="G51" s="110">
        <v>30000</v>
      </c>
      <c r="H51" s="110">
        <v>0</v>
      </c>
      <c r="I51" s="110">
        <v>0</v>
      </c>
      <c r="J51" s="110">
        <v>1</v>
      </c>
      <c r="K51" s="110"/>
      <c r="L51" s="110">
        <v>3</v>
      </c>
      <c r="M51" s="110">
        <v>3</v>
      </c>
      <c r="N51" s="110">
        <v>10</v>
      </c>
      <c r="O51" s="110">
        <v>10</v>
      </c>
      <c r="P51" s="111">
        <f t="shared" si="6"/>
        <v>13</v>
      </c>
      <c r="Q51" s="113">
        <v>0</v>
      </c>
      <c r="R51" s="112">
        <v>0</v>
      </c>
    </row>
    <row r="52" spans="2:18" ht="30" x14ac:dyDescent="0.25">
      <c r="B52" s="152" t="s">
        <v>26</v>
      </c>
      <c r="C52" s="401"/>
      <c r="D52" s="154">
        <v>12</v>
      </c>
      <c r="E52" s="154">
        <v>0</v>
      </c>
      <c r="F52" s="154">
        <v>0</v>
      </c>
      <c r="G52" s="154">
        <v>60730</v>
      </c>
      <c r="H52" s="154">
        <v>0</v>
      </c>
      <c r="I52" s="154">
        <v>5</v>
      </c>
      <c r="J52" s="154">
        <v>8</v>
      </c>
      <c r="K52" s="154"/>
      <c r="L52" s="154">
        <v>2</v>
      </c>
      <c r="M52" s="154">
        <v>3</v>
      </c>
      <c r="N52" s="154">
        <v>2</v>
      </c>
      <c r="O52" s="154">
        <v>2</v>
      </c>
      <c r="P52" s="111">
        <f t="shared" si="6"/>
        <v>5</v>
      </c>
      <c r="Q52" s="114">
        <v>0</v>
      </c>
      <c r="R52" s="114">
        <v>0</v>
      </c>
    </row>
    <row r="53" spans="2:18" x14ac:dyDescent="0.25">
      <c r="B53" s="152" t="s">
        <v>85</v>
      </c>
      <c r="C53" s="436"/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/>
      <c r="L53" s="154">
        <v>0</v>
      </c>
      <c r="M53" s="154">
        <v>0</v>
      </c>
      <c r="N53" s="154">
        <v>0</v>
      </c>
      <c r="O53" s="154">
        <v>0</v>
      </c>
      <c r="P53" s="111">
        <f t="shared" si="6"/>
        <v>0</v>
      </c>
      <c r="Q53" s="114">
        <v>0</v>
      </c>
      <c r="R53" s="114">
        <v>0</v>
      </c>
    </row>
    <row r="54" spans="2:18" x14ac:dyDescent="0.25">
      <c r="B54" s="402" t="s">
        <v>11</v>
      </c>
      <c r="C54" s="403"/>
      <c r="D54" s="142">
        <f>D49+D50+D51+D52+D53</f>
        <v>211</v>
      </c>
      <c r="E54" s="142">
        <f t="shared" ref="E54:R54" si="7">E49+E50+E51+E52+E53</f>
        <v>3374</v>
      </c>
      <c r="F54" s="142">
        <f t="shared" si="7"/>
        <v>12</v>
      </c>
      <c r="G54" s="142">
        <f t="shared" si="7"/>
        <v>2671597</v>
      </c>
      <c r="H54" s="142">
        <f t="shared" si="7"/>
        <v>131000</v>
      </c>
      <c r="I54" s="142">
        <f t="shared" si="7"/>
        <v>67</v>
      </c>
      <c r="J54" s="142">
        <f t="shared" si="7"/>
        <v>156</v>
      </c>
      <c r="K54" s="142"/>
      <c r="L54" s="142">
        <f t="shared" si="7"/>
        <v>38</v>
      </c>
      <c r="M54" s="142">
        <f t="shared" si="7"/>
        <v>36</v>
      </c>
      <c r="N54" s="142">
        <f t="shared" si="7"/>
        <v>118</v>
      </c>
      <c r="O54" s="142">
        <f t="shared" si="7"/>
        <v>104</v>
      </c>
      <c r="P54" s="142">
        <f t="shared" si="7"/>
        <v>140</v>
      </c>
      <c r="Q54" s="142">
        <f t="shared" si="7"/>
        <v>35</v>
      </c>
      <c r="R54" s="142">
        <f t="shared" si="7"/>
        <v>12</v>
      </c>
    </row>
    <row r="55" spans="2:18" x14ac:dyDescent="0.25">
      <c r="Q55" s="163"/>
      <c r="R55" s="163"/>
    </row>
    <row r="56" spans="2:18" x14ac:dyDescent="0.25">
      <c r="Q56" s="163"/>
      <c r="R56" s="163"/>
    </row>
    <row r="57" spans="2:18" x14ac:dyDescent="0.25">
      <c r="Q57" s="163"/>
      <c r="R57" s="163"/>
    </row>
    <row r="58" spans="2:18" ht="18.75" x14ac:dyDescent="0.3">
      <c r="B58" s="405" t="s">
        <v>118</v>
      </c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Q58" s="163"/>
      <c r="R58" s="163"/>
    </row>
    <row r="59" spans="2:18" x14ac:dyDescent="0.25">
      <c r="Q59" s="163"/>
      <c r="R59" s="163"/>
    </row>
    <row r="60" spans="2:18" x14ac:dyDescent="0.25">
      <c r="B60" s="406" t="s">
        <v>5</v>
      </c>
      <c r="C60" s="406" t="s">
        <v>12</v>
      </c>
      <c r="D60" s="406" t="s">
        <v>6</v>
      </c>
      <c r="E60" s="406" t="s">
        <v>17</v>
      </c>
      <c r="F60" s="406" t="s">
        <v>15</v>
      </c>
      <c r="G60" s="406" t="s">
        <v>100</v>
      </c>
      <c r="H60" s="406" t="s">
        <v>14</v>
      </c>
      <c r="I60" s="406" t="s">
        <v>13</v>
      </c>
      <c r="J60" s="406" t="s">
        <v>8</v>
      </c>
      <c r="K60" s="131"/>
      <c r="L60" s="398" t="s">
        <v>113</v>
      </c>
      <c r="M60" s="409"/>
      <c r="N60" s="409"/>
      <c r="O60" s="409"/>
      <c r="P60" s="399"/>
      <c r="Q60" s="413" t="s">
        <v>16</v>
      </c>
      <c r="R60" s="413"/>
    </row>
    <row r="61" spans="2:18" ht="30" x14ac:dyDescent="0.25">
      <c r="B61" s="407"/>
      <c r="C61" s="407"/>
      <c r="D61" s="407"/>
      <c r="E61" s="407"/>
      <c r="F61" s="407"/>
      <c r="G61" s="407"/>
      <c r="H61" s="407"/>
      <c r="I61" s="407"/>
      <c r="J61" s="407"/>
      <c r="K61" s="132"/>
      <c r="L61" s="398" t="s">
        <v>1</v>
      </c>
      <c r="M61" s="399"/>
      <c r="N61" s="398" t="s">
        <v>2</v>
      </c>
      <c r="O61" s="399"/>
      <c r="P61" s="138" t="s">
        <v>10</v>
      </c>
      <c r="Q61" s="413"/>
      <c r="R61" s="413"/>
    </row>
    <row r="62" spans="2:18" x14ac:dyDescent="0.25">
      <c r="B62" s="408"/>
      <c r="C62" s="408"/>
      <c r="D62" s="408"/>
      <c r="E62" s="408"/>
      <c r="F62" s="408"/>
      <c r="G62" s="408"/>
      <c r="H62" s="408"/>
      <c r="I62" s="408"/>
      <c r="J62" s="408"/>
      <c r="K62" s="160"/>
      <c r="L62" s="138" t="s">
        <v>4</v>
      </c>
      <c r="M62" s="138" t="s">
        <v>3</v>
      </c>
      <c r="N62" s="138" t="s">
        <v>4</v>
      </c>
      <c r="O62" s="138" t="s">
        <v>3</v>
      </c>
      <c r="P62" s="138" t="s">
        <v>3</v>
      </c>
      <c r="Q62" s="143" t="s">
        <v>1</v>
      </c>
      <c r="R62" s="143" t="s">
        <v>2</v>
      </c>
    </row>
    <row r="63" spans="2:18" x14ac:dyDescent="0.25">
      <c r="B63" s="152" t="s">
        <v>0</v>
      </c>
      <c r="C63" s="400">
        <v>42709</v>
      </c>
      <c r="D63" s="111">
        <v>235</v>
      </c>
      <c r="E63" s="111">
        <v>3374</v>
      </c>
      <c r="F63" s="111">
        <v>36</v>
      </c>
      <c r="G63" s="154">
        <v>1434000</v>
      </c>
      <c r="H63" s="154">
        <v>147550</v>
      </c>
      <c r="I63" s="111">
        <v>74</v>
      </c>
      <c r="J63" s="111">
        <v>63</v>
      </c>
      <c r="K63" s="111"/>
      <c r="L63" s="111">
        <v>58</v>
      </c>
      <c r="M63" s="111">
        <v>51</v>
      </c>
      <c r="N63" s="111">
        <v>89</v>
      </c>
      <c r="O63" s="111">
        <v>83</v>
      </c>
      <c r="P63" s="111">
        <f>M63+O63</f>
        <v>134</v>
      </c>
      <c r="Q63" s="112">
        <v>112</v>
      </c>
      <c r="R63" s="112">
        <v>13</v>
      </c>
    </row>
    <row r="64" spans="2:18" ht="33.75" customHeight="1" x14ac:dyDescent="0.25">
      <c r="B64" s="152" t="s">
        <v>24</v>
      </c>
      <c r="C64" s="401"/>
      <c r="D64" s="110">
        <v>28.9</v>
      </c>
      <c r="E64" s="110">
        <v>835</v>
      </c>
      <c r="F64" s="110">
        <v>3</v>
      </c>
      <c r="G64" s="110">
        <v>1158635</v>
      </c>
      <c r="H64" s="110">
        <v>127010</v>
      </c>
      <c r="I64" s="110">
        <v>10</v>
      </c>
      <c r="J64" s="110">
        <v>94</v>
      </c>
      <c r="K64" s="110"/>
      <c r="L64" s="110">
        <v>21</v>
      </c>
      <c r="M64" s="110">
        <v>19</v>
      </c>
      <c r="N64" s="110">
        <v>9</v>
      </c>
      <c r="O64" s="110">
        <v>10</v>
      </c>
      <c r="P64" s="111">
        <f t="shared" ref="P64:P67" si="8">M64+O64</f>
        <v>29</v>
      </c>
      <c r="Q64" s="110">
        <v>19</v>
      </c>
      <c r="R64" s="110">
        <v>0</v>
      </c>
    </row>
    <row r="65" spans="2:18" ht="28.5" customHeight="1" x14ac:dyDescent="0.25">
      <c r="B65" s="152" t="s">
        <v>25</v>
      </c>
      <c r="C65" s="401"/>
      <c r="D65" s="110">
        <v>20</v>
      </c>
      <c r="E65" s="110">
        <v>900</v>
      </c>
      <c r="F65" s="154">
        <v>0</v>
      </c>
      <c r="G65" s="110">
        <v>103100</v>
      </c>
      <c r="H65" s="110">
        <v>454</v>
      </c>
      <c r="I65" s="110">
        <v>12</v>
      </c>
      <c r="J65" s="110">
        <v>7</v>
      </c>
      <c r="K65" s="110"/>
      <c r="L65" s="110">
        <v>14</v>
      </c>
      <c r="M65" s="110">
        <v>13</v>
      </c>
      <c r="N65" s="110">
        <v>10</v>
      </c>
      <c r="O65" s="110">
        <v>10</v>
      </c>
      <c r="P65" s="111">
        <f t="shared" si="8"/>
        <v>23</v>
      </c>
      <c r="Q65" s="113">
        <v>7</v>
      </c>
      <c r="R65" s="112">
        <v>2</v>
      </c>
    </row>
    <row r="66" spans="2:18" ht="30" customHeight="1" x14ac:dyDescent="0.25">
      <c r="B66" s="152" t="s">
        <v>26</v>
      </c>
      <c r="C66" s="401"/>
      <c r="D66" s="154">
        <v>18</v>
      </c>
      <c r="E66" s="154">
        <v>160</v>
      </c>
      <c r="F66" s="154">
        <v>0</v>
      </c>
      <c r="G66" s="154">
        <v>108662</v>
      </c>
      <c r="H66" s="154">
        <v>2980</v>
      </c>
      <c r="I66" s="154">
        <v>10</v>
      </c>
      <c r="J66" s="154">
        <v>11</v>
      </c>
      <c r="K66" s="154"/>
      <c r="L66" s="154">
        <v>12</v>
      </c>
      <c r="M66" s="154">
        <v>12</v>
      </c>
      <c r="N66" s="154">
        <v>2</v>
      </c>
      <c r="O66" s="154">
        <v>2</v>
      </c>
      <c r="P66" s="111">
        <f t="shared" si="8"/>
        <v>14</v>
      </c>
      <c r="Q66" s="114">
        <v>4</v>
      </c>
      <c r="R66" s="114">
        <v>0</v>
      </c>
    </row>
    <row r="67" spans="2:18" x14ac:dyDescent="0.25">
      <c r="B67" s="152" t="s">
        <v>85</v>
      </c>
      <c r="C67" s="436"/>
      <c r="D67" s="154">
        <v>24.26</v>
      </c>
      <c r="E67" s="154">
        <v>160</v>
      </c>
      <c r="F67" s="154">
        <v>0</v>
      </c>
      <c r="G67" s="154">
        <v>0</v>
      </c>
      <c r="H67" s="154">
        <v>205404</v>
      </c>
      <c r="I67" s="154">
        <v>0</v>
      </c>
      <c r="J67" s="154">
        <v>51</v>
      </c>
      <c r="K67" s="154"/>
      <c r="L67" s="154">
        <v>33</v>
      </c>
      <c r="M67" s="154">
        <v>33</v>
      </c>
      <c r="N67" s="154">
        <v>0</v>
      </c>
      <c r="O67" s="154">
        <v>0</v>
      </c>
      <c r="P67" s="111">
        <f t="shared" si="8"/>
        <v>33</v>
      </c>
      <c r="Q67" s="114">
        <v>91</v>
      </c>
      <c r="R67" s="114">
        <v>0</v>
      </c>
    </row>
    <row r="68" spans="2:18" x14ac:dyDescent="0.25">
      <c r="B68" s="402" t="s">
        <v>11</v>
      </c>
      <c r="C68" s="403"/>
      <c r="D68" s="142">
        <f>D63+D64+D65+D66+D67</f>
        <v>326.15999999999997</v>
      </c>
      <c r="E68" s="142">
        <f t="shared" ref="E68:R68" si="9">E63+E64+E65+E66+E67</f>
        <v>5429</v>
      </c>
      <c r="F68" s="142">
        <f t="shared" si="9"/>
        <v>39</v>
      </c>
      <c r="G68" s="142">
        <f t="shared" si="9"/>
        <v>2804397</v>
      </c>
      <c r="H68" s="142">
        <f t="shared" si="9"/>
        <v>483398</v>
      </c>
      <c r="I68" s="142">
        <f t="shared" si="9"/>
        <v>106</v>
      </c>
      <c r="J68" s="142">
        <f t="shared" si="9"/>
        <v>226</v>
      </c>
      <c r="K68" s="142"/>
      <c r="L68" s="142">
        <f t="shared" si="9"/>
        <v>138</v>
      </c>
      <c r="M68" s="142">
        <f t="shared" si="9"/>
        <v>128</v>
      </c>
      <c r="N68" s="142">
        <f t="shared" si="9"/>
        <v>110</v>
      </c>
      <c r="O68" s="142">
        <f t="shared" si="9"/>
        <v>105</v>
      </c>
      <c r="P68" s="142">
        <f t="shared" si="9"/>
        <v>233</v>
      </c>
      <c r="Q68" s="142">
        <f t="shared" si="9"/>
        <v>233</v>
      </c>
      <c r="R68" s="142">
        <f t="shared" si="9"/>
        <v>15</v>
      </c>
    </row>
    <row r="69" spans="2:18" x14ac:dyDescent="0.25">
      <c r="Q69" s="163"/>
      <c r="R69" s="163"/>
    </row>
    <row r="70" spans="2:18" x14ac:dyDescent="0.25">
      <c r="Q70" s="163"/>
      <c r="R70" s="163"/>
    </row>
    <row r="71" spans="2:18" x14ac:dyDescent="0.25">
      <c r="Q71" s="163"/>
      <c r="R71" s="163"/>
    </row>
    <row r="72" spans="2:18" ht="18.75" x14ac:dyDescent="0.3">
      <c r="B72" s="405" t="s">
        <v>119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Q72" s="163"/>
      <c r="R72" s="163"/>
    </row>
    <row r="73" spans="2:18" x14ac:dyDescent="0.25">
      <c r="Q73" s="163"/>
      <c r="R73" s="163"/>
    </row>
    <row r="74" spans="2:18" x14ac:dyDescent="0.25">
      <c r="B74" s="406" t="s">
        <v>5</v>
      </c>
      <c r="C74" s="406" t="s">
        <v>12</v>
      </c>
      <c r="D74" s="406" t="s">
        <v>6</v>
      </c>
      <c r="E74" s="406" t="s">
        <v>17</v>
      </c>
      <c r="F74" s="406" t="s">
        <v>15</v>
      </c>
      <c r="G74" s="406" t="s">
        <v>100</v>
      </c>
      <c r="H74" s="406" t="s">
        <v>14</v>
      </c>
      <c r="I74" s="406" t="s">
        <v>13</v>
      </c>
      <c r="J74" s="406" t="s">
        <v>8</v>
      </c>
      <c r="K74" s="131"/>
      <c r="L74" s="398" t="s">
        <v>113</v>
      </c>
      <c r="M74" s="409"/>
      <c r="N74" s="409"/>
      <c r="O74" s="409"/>
      <c r="P74" s="399"/>
      <c r="Q74" s="413" t="s">
        <v>16</v>
      </c>
      <c r="R74" s="413"/>
    </row>
    <row r="75" spans="2:18" ht="30" x14ac:dyDescent="0.25">
      <c r="B75" s="407"/>
      <c r="C75" s="407"/>
      <c r="D75" s="407"/>
      <c r="E75" s="407"/>
      <c r="F75" s="407"/>
      <c r="G75" s="407"/>
      <c r="H75" s="407"/>
      <c r="I75" s="407"/>
      <c r="J75" s="407"/>
      <c r="K75" s="132"/>
      <c r="L75" s="398" t="s">
        <v>1</v>
      </c>
      <c r="M75" s="399"/>
      <c r="N75" s="398" t="s">
        <v>2</v>
      </c>
      <c r="O75" s="399"/>
      <c r="P75" s="138" t="s">
        <v>10</v>
      </c>
      <c r="Q75" s="413"/>
      <c r="R75" s="413"/>
    </row>
    <row r="76" spans="2:18" x14ac:dyDescent="0.25">
      <c r="B76" s="408"/>
      <c r="C76" s="408"/>
      <c r="D76" s="408"/>
      <c r="E76" s="408"/>
      <c r="F76" s="408"/>
      <c r="G76" s="408"/>
      <c r="H76" s="408"/>
      <c r="I76" s="408"/>
      <c r="J76" s="408"/>
      <c r="K76" s="160"/>
      <c r="L76" s="138" t="s">
        <v>4</v>
      </c>
      <c r="M76" s="138" t="s">
        <v>3</v>
      </c>
      <c r="N76" s="138" t="s">
        <v>4</v>
      </c>
      <c r="O76" s="138" t="s">
        <v>3</v>
      </c>
      <c r="P76" s="138" t="s">
        <v>3</v>
      </c>
      <c r="Q76" s="143" t="s">
        <v>1</v>
      </c>
      <c r="R76" s="143" t="s">
        <v>2</v>
      </c>
    </row>
    <row r="77" spans="2:18" x14ac:dyDescent="0.25">
      <c r="B77" s="152" t="s">
        <v>0</v>
      </c>
      <c r="C77" s="400">
        <v>42710</v>
      </c>
      <c r="D77" s="111">
        <v>195</v>
      </c>
      <c r="E77" s="111">
        <v>2524</v>
      </c>
      <c r="F77" s="111">
        <v>33</v>
      </c>
      <c r="G77" s="154">
        <v>1303600</v>
      </c>
      <c r="H77" s="154">
        <v>118300</v>
      </c>
      <c r="I77" s="111">
        <v>79</v>
      </c>
      <c r="J77" s="111">
        <v>70</v>
      </c>
      <c r="K77" s="111"/>
      <c r="L77" s="111">
        <v>59</v>
      </c>
      <c r="M77" s="111">
        <v>63</v>
      </c>
      <c r="N77" s="111">
        <v>92</v>
      </c>
      <c r="O77" s="111">
        <v>86</v>
      </c>
      <c r="P77" s="111">
        <f>M77+O77</f>
        <v>149</v>
      </c>
      <c r="Q77" s="112">
        <v>141</v>
      </c>
      <c r="R77" s="112">
        <v>14</v>
      </c>
    </row>
    <row r="78" spans="2:18" ht="34.5" customHeight="1" x14ac:dyDescent="0.25">
      <c r="B78" s="152" t="s">
        <v>24</v>
      </c>
      <c r="C78" s="401"/>
      <c r="D78" s="110">
        <v>39</v>
      </c>
      <c r="E78" s="110">
        <v>2325</v>
      </c>
      <c r="F78" s="110">
        <v>3</v>
      </c>
      <c r="G78" s="110">
        <v>1190477</v>
      </c>
      <c r="H78" s="110">
        <v>82690</v>
      </c>
      <c r="I78" s="110">
        <v>9</v>
      </c>
      <c r="J78" s="110">
        <v>97</v>
      </c>
      <c r="K78" s="110"/>
      <c r="L78" s="110">
        <v>24</v>
      </c>
      <c r="M78" s="110">
        <v>24</v>
      </c>
      <c r="N78" s="110">
        <v>9</v>
      </c>
      <c r="O78" s="110">
        <v>11</v>
      </c>
      <c r="P78" s="111">
        <f t="shared" ref="P78:P81" si="10">M78+O78</f>
        <v>35</v>
      </c>
      <c r="Q78" s="110">
        <v>21</v>
      </c>
      <c r="R78" s="110">
        <v>0</v>
      </c>
    </row>
    <row r="79" spans="2:18" ht="30" customHeight="1" x14ac:dyDescent="0.25">
      <c r="B79" s="152" t="s">
        <v>25</v>
      </c>
      <c r="C79" s="401"/>
      <c r="D79" s="110">
        <v>23</v>
      </c>
      <c r="E79" s="110">
        <v>920</v>
      </c>
      <c r="F79" s="154">
        <v>0</v>
      </c>
      <c r="G79" s="110">
        <v>112100</v>
      </c>
      <c r="H79" s="110">
        <v>573</v>
      </c>
      <c r="I79" s="110">
        <v>10</v>
      </c>
      <c r="J79" s="110">
        <v>9</v>
      </c>
      <c r="K79" s="110"/>
      <c r="L79" s="110">
        <v>14</v>
      </c>
      <c r="M79" s="110">
        <v>13</v>
      </c>
      <c r="N79" s="110">
        <v>10</v>
      </c>
      <c r="O79" s="110">
        <v>10</v>
      </c>
      <c r="P79" s="111">
        <f t="shared" si="10"/>
        <v>23</v>
      </c>
      <c r="Q79" s="113">
        <v>5</v>
      </c>
      <c r="R79" s="112">
        <v>2</v>
      </c>
    </row>
    <row r="80" spans="2:18" ht="33" customHeight="1" x14ac:dyDescent="0.25">
      <c r="B80" s="152" t="s">
        <v>26</v>
      </c>
      <c r="C80" s="401"/>
      <c r="D80" s="154">
        <v>12</v>
      </c>
      <c r="E80" s="154">
        <v>210</v>
      </c>
      <c r="F80" s="154">
        <v>0</v>
      </c>
      <c r="G80" s="154">
        <v>104630</v>
      </c>
      <c r="H80" s="154">
        <v>0</v>
      </c>
      <c r="I80" s="154">
        <v>11</v>
      </c>
      <c r="J80" s="154">
        <v>12</v>
      </c>
      <c r="K80" s="154"/>
      <c r="L80" s="154">
        <v>12</v>
      </c>
      <c r="M80" s="154">
        <v>14</v>
      </c>
      <c r="N80" s="154">
        <v>2</v>
      </c>
      <c r="O80" s="154">
        <v>1</v>
      </c>
      <c r="P80" s="111">
        <f t="shared" si="10"/>
        <v>15</v>
      </c>
      <c r="Q80" s="114">
        <v>4</v>
      </c>
      <c r="R80" s="114">
        <v>0</v>
      </c>
    </row>
    <row r="81" spans="2:18" x14ac:dyDescent="0.25">
      <c r="B81" s="152" t="s">
        <v>85</v>
      </c>
      <c r="C81" s="436"/>
      <c r="D81" s="154">
        <v>88.68</v>
      </c>
      <c r="E81" s="154">
        <v>284</v>
      </c>
      <c r="F81" s="154">
        <v>0</v>
      </c>
      <c r="G81" s="154">
        <v>0</v>
      </c>
      <c r="H81" s="154">
        <v>247399</v>
      </c>
      <c r="I81" s="154">
        <v>0</v>
      </c>
      <c r="J81" s="154">
        <v>45</v>
      </c>
      <c r="K81" s="154"/>
      <c r="L81" s="154">
        <v>35</v>
      </c>
      <c r="M81" s="154">
        <v>35</v>
      </c>
      <c r="N81" s="154">
        <v>0</v>
      </c>
      <c r="O81" s="154">
        <v>0</v>
      </c>
      <c r="P81" s="111">
        <f t="shared" si="10"/>
        <v>35</v>
      </c>
      <c r="Q81" s="114">
        <v>94</v>
      </c>
      <c r="R81" s="114">
        <v>0</v>
      </c>
    </row>
    <row r="82" spans="2:18" x14ac:dyDescent="0.25">
      <c r="B82" s="402" t="s">
        <v>11</v>
      </c>
      <c r="C82" s="403"/>
      <c r="D82" s="142">
        <f>D77+D78+D79+D80+D81</f>
        <v>357.68</v>
      </c>
      <c r="E82" s="142">
        <f t="shared" ref="E82:R82" si="11">E77+E78+E79+E80+E81</f>
        <v>6263</v>
      </c>
      <c r="F82" s="142">
        <f t="shared" si="11"/>
        <v>36</v>
      </c>
      <c r="G82" s="142">
        <f t="shared" si="11"/>
        <v>2710807</v>
      </c>
      <c r="H82" s="142">
        <f t="shared" si="11"/>
        <v>448962</v>
      </c>
      <c r="I82" s="142">
        <f t="shared" si="11"/>
        <v>109</v>
      </c>
      <c r="J82" s="142">
        <f t="shared" si="11"/>
        <v>233</v>
      </c>
      <c r="K82" s="142"/>
      <c r="L82" s="142">
        <f t="shared" si="11"/>
        <v>144</v>
      </c>
      <c r="M82" s="142">
        <f t="shared" si="11"/>
        <v>149</v>
      </c>
      <c r="N82" s="142">
        <f t="shared" si="11"/>
        <v>113</v>
      </c>
      <c r="O82" s="142">
        <f t="shared" si="11"/>
        <v>108</v>
      </c>
      <c r="P82" s="142">
        <f t="shared" si="11"/>
        <v>257</v>
      </c>
      <c r="Q82" s="142">
        <f t="shared" si="11"/>
        <v>265</v>
      </c>
      <c r="R82" s="142">
        <f t="shared" si="11"/>
        <v>16</v>
      </c>
    </row>
    <row r="83" spans="2:18" x14ac:dyDescent="0.25">
      <c r="Q83" s="163"/>
      <c r="R83" s="163"/>
    </row>
    <row r="84" spans="2:18" x14ac:dyDescent="0.25">
      <c r="Q84" s="163"/>
      <c r="R84" s="163"/>
    </row>
    <row r="85" spans="2:18" x14ac:dyDescent="0.25">
      <c r="Q85" s="163"/>
      <c r="R85" s="163"/>
    </row>
    <row r="86" spans="2:18" x14ac:dyDescent="0.25">
      <c r="Q86" s="163"/>
      <c r="R86" s="163"/>
    </row>
    <row r="87" spans="2:18" ht="18.75" x14ac:dyDescent="0.3">
      <c r="B87" s="405" t="s">
        <v>120</v>
      </c>
      <c r="C87" s="405"/>
      <c r="D87" s="405"/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Q87" s="163"/>
      <c r="R87" s="163"/>
    </row>
    <row r="88" spans="2:18" x14ac:dyDescent="0.25">
      <c r="Q88" s="163"/>
      <c r="R88" s="163"/>
    </row>
    <row r="89" spans="2:18" x14ac:dyDescent="0.25">
      <c r="B89" s="406" t="s">
        <v>5</v>
      </c>
      <c r="C89" s="406" t="s">
        <v>12</v>
      </c>
      <c r="D89" s="406" t="s">
        <v>6</v>
      </c>
      <c r="E89" s="406" t="s">
        <v>17</v>
      </c>
      <c r="F89" s="406" t="s">
        <v>15</v>
      </c>
      <c r="G89" s="406" t="s">
        <v>100</v>
      </c>
      <c r="H89" s="406" t="s">
        <v>14</v>
      </c>
      <c r="I89" s="406" t="s">
        <v>13</v>
      </c>
      <c r="J89" s="406" t="s">
        <v>8</v>
      </c>
      <c r="K89" s="131"/>
      <c r="L89" s="398" t="s">
        <v>113</v>
      </c>
      <c r="M89" s="409"/>
      <c r="N89" s="409"/>
      <c r="O89" s="409"/>
      <c r="P89" s="399"/>
      <c r="Q89" s="413" t="s">
        <v>16</v>
      </c>
      <c r="R89" s="413"/>
    </row>
    <row r="90" spans="2:18" ht="30" x14ac:dyDescent="0.25">
      <c r="B90" s="407"/>
      <c r="C90" s="407"/>
      <c r="D90" s="407"/>
      <c r="E90" s="407"/>
      <c r="F90" s="407"/>
      <c r="G90" s="407"/>
      <c r="H90" s="407"/>
      <c r="I90" s="407"/>
      <c r="J90" s="407"/>
      <c r="K90" s="132"/>
      <c r="L90" s="398" t="s">
        <v>1</v>
      </c>
      <c r="M90" s="399"/>
      <c r="N90" s="398" t="s">
        <v>2</v>
      </c>
      <c r="O90" s="399"/>
      <c r="P90" s="138" t="s">
        <v>10</v>
      </c>
      <c r="Q90" s="413"/>
      <c r="R90" s="413"/>
    </row>
    <row r="91" spans="2:18" x14ac:dyDescent="0.25">
      <c r="B91" s="408"/>
      <c r="C91" s="408"/>
      <c r="D91" s="408"/>
      <c r="E91" s="408"/>
      <c r="F91" s="408"/>
      <c r="G91" s="408"/>
      <c r="H91" s="408"/>
      <c r="I91" s="408"/>
      <c r="J91" s="408"/>
      <c r="K91" s="160"/>
      <c r="L91" s="138" t="s">
        <v>4</v>
      </c>
      <c r="M91" s="138" t="s">
        <v>3</v>
      </c>
      <c r="N91" s="138" t="s">
        <v>4</v>
      </c>
      <c r="O91" s="138" t="s">
        <v>3</v>
      </c>
      <c r="P91" s="138" t="s">
        <v>3</v>
      </c>
      <c r="Q91" s="143" t="s">
        <v>1</v>
      </c>
      <c r="R91" s="143" t="s">
        <v>2</v>
      </c>
    </row>
    <row r="92" spans="2:18" x14ac:dyDescent="0.25">
      <c r="B92" s="152" t="s">
        <v>0</v>
      </c>
      <c r="C92" s="400">
        <v>42711</v>
      </c>
      <c r="D92" s="111">
        <v>86</v>
      </c>
      <c r="E92" s="111">
        <v>4056</v>
      </c>
      <c r="F92" s="111">
        <v>30</v>
      </c>
      <c r="G92" s="154">
        <v>987000</v>
      </c>
      <c r="H92" s="154">
        <v>155800</v>
      </c>
      <c r="I92" s="111">
        <v>92</v>
      </c>
      <c r="J92" s="111">
        <v>89</v>
      </c>
      <c r="K92" s="111"/>
      <c r="L92" s="111">
        <v>61</v>
      </c>
      <c r="M92" s="111">
        <v>55</v>
      </c>
      <c r="N92" s="111">
        <v>99</v>
      </c>
      <c r="O92" s="111">
        <v>93</v>
      </c>
      <c r="P92" s="111">
        <f>M92+O92</f>
        <v>148</v>
      </c>
      <c r="Q92" s="112">
        <v>132</v>
      </c>
      <c r="R92" s="112">
        <v>12</v>
      </c>
    </row>
    <row r="93" spans="2:18" ht="28.5" customHeight="1" x14ac:dyDescent="0.25">
      <c r="B93" s="152" t="s">
        <v>24</v>
      </c>
      <c r="C93" s="401"/>
      <c r="D93" s="110">
        <v>39</v>
      </c>
      <c r="E93" s="110">
        <v>2325</v>
      </c>
      <c r="F93" s="110">
        <v>3</v>
      </c>
      <c r="G93" s="110">
        <v>1190477</v>
      </c>
      <c r="H93" s="110">
        <v>82690</v>
      </c>
      <c r="I93" s="110">
        <v>9</v>
      </c>
      <c r="J93" s="110">
        <v>97</v>
      </c>
      <c r="K93" s="110"/>
      <c r="L93" s="110">
        <v>24</v>
      </c>
      <c r="M93" s="110">
        <v>24</v>
      </c>
      <c r="N93" s="110">
        <v>9</v>
      </c>
      <c r="O93" s="110">
        <v>11</v>
      </c>
      <c r="P93" s="111">
        <f t="shared" ref="P93:P96" si="12">M93+O93</f>
        <v>35</v>
      </c>
      <c r="Q93" s="110">
        <v>21</v>
      </c>
      <c r="R93" s="110">
        <v>0</v>
      </c>
    </row>
    <row r="94" spans="2:18" ht="27.75" customHeight="1" x14ac:dyDescent="0.25">
      <c r="B94" s="152" t="s">
        <v>25</v>
      </c>
      <c r="C94" s="401"/>
      <c r="D94" s="110">
        <v>23</v>
      </c>
      <c r="E94" s="110">
        <v>920</v>
      </c>
      <c r="F94" s="154">
        <v>0</v>
      </c>
      <c r="G94" s="110">
        <v>112100</v>
      </c>
      <c r="H94" s="110">
        <v>573</v>
      </c>
      <c r="I94" s="110">
        <v>10</v>
      </c>
      <c r="J94" s="110">
        <v>9</v>
      </c>
      <c r="K94" s="110"/>
      <c r="L94" s="110">
        <v>14</v>
      </c>
      <c r="M94" s="110">
        <v>13</v>
      </c>
      <c r="N94" s="110">
        <v>10</v>
      </c>
      <c r="O94" s="110">
        <v>10</v>
      </c>
      <c r="P94" s="111">
        <f t="shared" si="12"/>
        <v>23</v>
      </c>
      <c r="Q94" s="113">
        <v>5</v>
      </c>
      <c r="R94" s="112">
        <v>2</v>
      </c>
    </row>
    <row r="95" spans="2:18" ht="33.75" customHeight="1" x14ac:dyDescent="0.25">
      <c r="B95" s="152" t="s">
        <v>26</v>
      </c>
      <c r="C95" s="401"/>
      <c r="D95" s="154">
        <v>12</v>
      </c>
      <c r="E95" s="154">
        <v>210</v>
      </c>
      <c r="F95" s="154">
        <v>0</v>
      </c>
      <c r="G95" s="154">
        <v>104630</v>
      </c>
      <c r="H95" s="154">
        <v>0</v>
      </c>
      <c r="I95" s="154">
        <v>11</v>
      </c>
      <c r="J95" s="154">
        <v>12</v>
      </c>
      <c r="K95" s="154"/>
      <c r="L95" s="154">
        <v>12</v>
      </c>
      <c r="M95" s="154">
        <v>14</v>
      </c>
      <c r="N95" s="154">
        <v>2</v>
      </c>
      <c r="O95" s="154">
        <v>1</v>
      </c>
      <c r="P95" s="111">
        <f t="shared" si="12"/>
        <v>15</v>
      </c>
      <c r="Q95" s="114">
        <v>4</v>
      </c>
      <c r="R95" s="114">
        <v>0</v>
      </c>
    </row>
    <row r="96" spans="2:18" x14ac:dyDescent="0.25">
      <c r="B96" s="152" t="s">
        <v>85</v>
      </c>
      <c r="C96" s="436"/>
      <c r="D96" s="154">
        <v>88.68</v>
      </c>
      <c r="E96" s="154">
        <v>284</v>
      </c>
      <c r="F96" s="154">
        <v>0</v>
      </c>
      <c r="G96" s="154">
        <v>0</v>
      </c>
      <c r="H96" s="154">
        <v>247399</v>
      </c>
      <c r="I96" s="154">
        <v>0</v>
      </c>
      <c r="J96" s="154">
        <v>45</v>
      </c>
      <c r="K96" s="154"/>
      <c r="L96" s="154">
        <v>35</v>
      </c>
      <c r="M96" s="154">
        <v>35</v>
      </c>
      <c r="N96" s="154">
        <v>0</v>
      </c>
      <c r="O96" s="154">
        <v>0</v>
      </c>
      <c r="P96" s="111">
        <f t="shared" si="12"/>
        <v>35</v>
      </c>
      <c r="Q96" s="114">
        <v>94</v>
      </c>
      <c r="R96" s="114">
        <v>0</v>
      </c>
    </row>
    <row r="97" spans="2:18" x14ac:dyDescent="0.25">
      <c r="B97" s="402" t="s">
        <v>11</v>
      </c>
      <c r="C97" s="403"/>
      <c r="D97" s="142">
        <f>D92+D93+D94+D95+D96</f>
        <v>248.68</v>
      </c>
      <c r="E97" s="142">
        <f t="shared" ref="E97:R97" si="13">E92+E93+E94+E95+E96</f>
        <v>7795</v>
      </c>
      <c r="F97" s="142">
        <f t="shared" si="13"/>
        <v>33</v>
      </c>
      <c r="G97" s="142">
        <f t="shared" si="13"/>
        <v>2394207</v>
      </c>
      <c r="H97" s="142">
        <f t="shared" si="13"/>
        <v>486462</v>
      </c>
      <c r="I97" s="142">
        <f t="shared" si="13"/>
        <v>122</v>
      </c>
      <c r="J97" s="142">
        <f t="shared" si="13"/>
        <v>252</v>
      </c>
      <c r="K97" s="142"/>
      <c r="L97" s="142">
        <f t="shared" si="13"/>
        <v>146</v>
      </c>
      <c r="M97" s="142">
        <f t="shared" si="13"/>
        <v>141</v>
      </c>
      <c r="N97" s="142">
        <f t="shared" si="13"/>
        <v>120</v>
      </c>
      <c r="O97" s="142">
        <f t="shared" si="13"/>
        <v>115</v>
      </c>
      <c r="P97" s="142">
        <f t="shared" si="13"/>
        <v>256</v>
      </c>
      <c r="Q97" s="142">
        <f t="shared" si="13"/>
        <v>256</v>
      </c>
      <c r="R97" s="142">
        <f t="shared" si="13"/>
        <v>14</v>
      </c>
    </row>
    <row r="98" spans="2:18" x14ac:dyDescent="0.25">
      <c r="Q98" s="163"/>
      <c r="R98" s="163"/>
    </row>
    <row r="99" spans="2:18" x14ac:dyDescent="0.25">
      <c r="Q99" s="163"/>
      <c r="R99" s="163"/>
    </row>
    <row r="100" spans="2:18" x14ac:dyDescent="0.25">
      <c r="Q100" s="163"/>
      <c r="R100" s="163"/>
    </row>
    <row r="101" spans="2:18" x14ac:dyDescent="0.25">
      <c r="Q101" s="163"/>
      <c r="R101" s="163"/>
    </row>
    <row r="102" spans="2:18" x14ac:dyDescent="0.25">
      <c r="Q102" s="163"/>
      <c r="R102" s="163"/>
    </row>
    <row r="103" spans="2:18" ht="18.75" x14ac:dyDescent="0.3">
      <c r="B103" s="405" t="s">
        <v>121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Q103" s="163"/>
      <c r="R103" s="163"/>
    </row>
    <row r="104" spans="2:18" x14ac:dyDescent="0.25">
      <c r="Q104" s="163"/>
      <c r="R104" s="163"/>
    </row>
    <row r="105" spans="2:18" x14ac:dyDescent="0.25">
      <c r="B105" s="406" t="s">
        <v>5</v>
      </c>
      <c r="C105" s="406" t="s">
        <v>12</v>
      </c>
      <c r="D105" s="406" t="s">
        <v>6</v>
      </c>
      <c r="E105" s="406" t="s">
        <v>17</v>
      </c>
      <c r="F105" s="406" t="s">
        <v>15</v>
      </c>
      <c r="G105" s="406" t="s">
        <v>100</v>
      </c>
      <c r="H105" s="406" t="s">
        <v>14</v>
      </c>
      <c r="I105" s="406" t="s">
        <v>13</v>
      </c>
      <c r="J105" s="406" t="s">
        <v>8</v>
      </c>
      <c r="K105" s="131"/>
      <c r="L105" s="398" t="s">
        <v>113</v>
      </c>
      <c r="M105" s="409"/>
      <c r="N105" s="409"/>
      <c r="O105" s="409"/>
      <c r="P105" s="399"/>
      <c r="Q105" s="413" t="s">
        <v>16</v>
      </c>
      <c r="R105" s="413"/>
    </row>
    <row r="106" spans="2:18" ht="30" x14ac:dyDescent="0.25">
      <c r="B106" s="407"/>
      <c r="C106" s="407"/>
      <c r="D106" s="407"/>
      <c r="E106" s="407"/>
      <c r="F106" s="407"/>
      <c r="G106" s="407"/>
      <c r="H106" s="407"/>
      <c r="I106" s="407"/>
      <c r="J106" s="407"/>
      <c r="K106" s="132"/>
      <c r="L106" s="398" t="s">
        <v>1</v>
      </c>
      <c r="M106" s="399"/>
      <c r="N106" s="398" t="s">
        <v>2</v>
      </c>
      <c r="O106" s="399"/>
      <c r="P106" s="138" t="s">
        <v>10</v>
      </c>
      <c r="Q106" s="413"/>
      <c r="R106" s="413"/>
    </row>
    <row r="107" spans="2:18" x14ac:dyDescent="0.25">
      <c r="B107" s="408"/>
      <c r="C107" s="408"/>
      <c r="D107" s="408"/>
      <c r="E107" s="408"/>
      <c r="F107" s="408"/>
      <c r="G107" s="408"/>
      <c r="H107" s="408"/>
      <c r="I107" s="408"/>
      <c r="J107" s="408"/>
      <c r="K107" s="160"/>
      <c r="L107" s="138" t="s">
        <v>4</v>
      </c>
      <c r="M107" s="138" t="s">
        <v>3</v>
      </c>
      <c r="N107" s="138" t="s">
        <v>4</v>
      </c>
      <c r="O107" s="138" t="s">
        <v>3</v>
      </c>
      <c r="P107" s="138" t="s">
        <v>3</v>
      </c>
      <c r="Q107" s="143" t="s">
        <v>1</v>
      </c>
      <c r="R107" s="143" t="s">
        <v>2</v>
      </c>
    </row>
    <row r="108" spans="2:18" x14ac:dyDescent="0.25">
      <c r="B108" s="152" t="s">
        <v>0</v>
      </c>
      <c r="C108" s="400">
        <v>42712</v>
      </c>
      <c r="D108" s="111">
        <v>20</v>
      </c>
      <c r="E108" s="111">
        <v>4269</v>
      </c>
      <c r="F108" s="111">
        <v>30</v>
      </c>
      <c r="G108" s="154">
        <v>787000</v>
      </c>
      <c r="H108" s="154">
        <v>78600</v>
      </c>
      <c r="I108" s="111">
        <v>81</v>
      </c>
      <c r="J108" s="111">
        <v>60</v>
      </c>
      <c r="K108" s="111"/>
      <c r="L108" s="111">
        <v>60</v>
      </c>
      <c r="M108" s="111">
        <v>55</v>
      </c>
      <c r="N108" s="111">
        <v>100</v>
      </c>
      <c r="O108" s="111">
        <v>94</v>
      </c>
      <c r="P108" s="111">
        <f>M108+O108</f>
        <v>149</v>
      </c>
      <c r="Q108" s="112">
        <v>121</v>
      </c>
      <c r="R108" s="112">
        <v>11</v>
      </c>
    </row>
    <row r="109" spans="2:18" ht="33" customHeight="1" x14ac:dyDescent="0.25">
      <c r="B109" s="152" t="s">
        <v>24</v>
      </c>
      <c r="C109" s="401"/>
      <c r="D109" s="110">
        <v>56.73</v>
      </c>
      <c r="E109" s="110">
        <v>4134.24</v>
      </c>
      <c r="F109" s="110">
        <v>6</v>
      </c>
      <c r="G109" s="110">
        <v>2201790</v>
      </c>
      <c r="H109" s="110">
        <v>259840</v>
      </c>
      <c r="I109" s="110">
        <v>13</v>
      </c>
      <c r="J109" s="110">
        <v>185</v>
      </c>
      <c r="K109" s="110"/>
      <c r="L109" s="110">
        <v>48</v>
      </c>
      <c r="M109" s="110">
        <v>46</v>
      </c>
      <c r="N109" s="110">
        <v>19</v>
      </c>
      <c r="O109" s="110">
        <v>20</v>
      </c>
      <c r="P109" s="111">
        <f t="shared" ref="P109:P112" si="14">M109+O109</f>
        <v>66</v>
      </c>
      <c r="Q109" s="110">
        <v>42</v>
      </c>
      <c r="R109" s="110">
        <v>0</v>
      </c>
    </row>
    <row r="110" spans="2:18" ht="30" customHeight="1" x14ac:dyDescent="0.25">
      <c r="B110" s="152" t="s">
        <v>25</v>
      </c>
      <c r="C110" s="401"/>
      <c r="D110" s="110">
        <v>16</v>
      </c>
      <c r="E110" s="110">
        <v>1030</v>
      </c>
      <c r="F110" s="154">
        <v>0</v>
      </c>
      <c r="G110" s="110">
        <v>160060</v>
      </c>
      <c r="H110" s="110">
        <v>580</v>
      </c>
      <c r="I110" s="110">
        <v>36</v>
      </c>
      <c r="J110" s="110">
        <v>14</v>
      </c>
      <c r="K110" s="110"/>
      <c r="L110" s="110">
        <v>14</v>
      </c>
      <c r="M110" s="110">
        <v>13</v>
      </c>
      <c r="N110" s="110">
        <v>10</v>
      </c>
      <c r="O110" s="110">
        <v>10</v>
      </c>
      <c r="P110" s="111">
        <f t="shared" si="14"/>
        <v>23</v>
      </c>
      <c r="Q110" s="113">
        <v>7</v>
      </c>
      <c r="R110" s="112">
        <v>2</v>
      </c>
    </row>
    <row r="111" spans="2:18" ht="30" customHeight="1" x14ac:dyDescent="0.25">
      <c r="B111" s="152" t="s">
        <v>26</v>
      </c>
      <c r="C111" s="401"/>
      <c r="D111" s="154">
        <v>12</v>
      </c>
      <c r="E111" s="154">
        <v>180</v>
      </c>
      <c r="F111" s="154">
        <v>0</v>
      </c>
      <c r="G111" s="154">
        <v>31315</v>
      </c>
      <c r="H111" s="154">
        <v>3</v>
      </c>
      <c r="I111" s="154">
        <v>14</v>
      </c>
      <c r="J111" s="154">
        <v>12</v>
      </c>
      <c r="K111" s="154"/>
      <c r="L111" s="154">
        <v>12</v>
      </c>
      <c r="M111" s="154">
        <v>12</v>
      </c>
      <c r="N111" s="154">
        <v>2</v>
      </c>
      <c r="O111" s="154">
        <v>2</v>
      </c>
      <c r="P111" s="111">
        <f t="shared" si="14"/>
        <v>14</v>
      </c>
      <c r="Q111" s="114">
        <v>4</v>
      </c>
      <c r="R111" s="114">
        <v>0</v>
      </c>
    </row>
    <row r="112" spans="2:18" x14ac:dyDescent="0.25">
      <c r="B112" s="152" t="s">
        <v>85</v>
      </c>
      <c r="C112" s="436"/>
      <c r="D112" s="154">
        <v>53.3</v>
      </c>
      <c r="E112" s="154">
        <v>323</v>
      </c>
      <c r="F112" s="154">
        <v>0</v>
      </c>
      <c r="G112" s="154">
        <v>0</v>
      </c>
      <c r="H112" s="154">
        <v>201691</v>
      </c>
      <c r="I112" s="154">
        <v>0</v>
      </c>
      <c r="J112" s="154">
        <v>59</v>
      </c>
      <c r="K112" s="154"/>
      <c r="L112" s="154">
        <v>37</v>
      </c>
      <c r="M112" s="154">
        <v>37</v>
      </c>
      <c r="N112" s="154">
        <v>0</v>
      </c>
      <c r="O112" s="154">
        <v>0</v>
      </c>
      <c r="P112" s="111">
        <f t="shared" si="14"/>
        <v>37</v>
      </c>
      <c r="Q112" s="114">
        <v>94</v>
      </c>
      <c r="R112" s="114">
        <v>0</v>
      </c>
    </row>
    <row r="113" spans="2:18" x14ac:dyDescent="0.25">
      <c r="B113" s="402" t="s">
        <v>11</v>
      </c>
      <c r="C113" s="403"/>
      <c r="D113" s="142">
        <f>D108+D109+D110+D111+D112</f>
        <v>158.02999999999997</v>
      </c>
      <c r="E113" s="142">
        <f t="shared" ref="E113:R113" si="15">E108+E109+E110+E111+E112</f>
        <v>9936.24</v>
      </c>
      <c r="F113" s="142">
        <f t="shared" si="15"/>
        <v>36</v>
      </c>
      <c r="G113" s="142">
        <f t="shared" si="15"/>
        <v>3180165</v>
      </c>
      <c r="H113" s="142">
        <f t="shared" si="15"/>
        <v>540714</v>
      </c>
      <c r="I113" s="142">
        <f t="shared" si="15"/>
        <v>144</v>
      </c>
      <c r="J113" s="142">
        <f t="shared" si="15"/>
        <v>330</v>
      </c>
      <c r="K113" s="142"/>
      <c r="L113" s="142">
        <f t="shared" si="15"/>
        <v>171</v>
      </c>
      <c r="M113" s="142">
        <f t="shared" si="15"/>
        <v>163</v>
      </c>
      <c r="N113" s="142">
        <f t="shared" si="15"/>
        <v>131</v>
      </c>
      <c r="O113" s="142">
        <f t="shared" si="15"/>
        <v>126</v>
      </c>
      <c r="P113" s="142">
        <f t="shared" si="15"/>
        <v>289</v>
      </c>
      <c r="Q113" s="142">
        <f t="shared" si="15"/>
        <v>268</v>
      </c>
      <c r="R113" s="142">
        <f t="shared" si="15"/>
        <v>13</v>
      </c>
    </row>
    <row r="116" spans="2:18" ht="18.75" x14ac:dyDescent="0.3">
      <c r="B116" s="405" t="s">
        <v>133</v>
      </c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Q116" s="163"/>
      <c r="R116" s="163"/>
    </row>
    <row r="117" spans="2:18" x14ac:dyDescent="0.25">
      <c r="Q117" s="163"/>
      <c r="R117" s="163"/>
    </row>
    <row r="118" spans="2:18" x14ac:dyDescent="0.25">
      <c r="B118" s="406" t="s">
        <v>5</v>
      </c>
      <c r="C118" s="406" t="s">
        <v>12</v>
      </c>
      <c r="D118" s="406" t="s">
        <v>6</v>
      </c>
      <c r="E118" s="406" t="s">
        <v>17</v>
      </c>
      <c r="F118" s="406" t="s">
        <v>15</v>
      </c>
      <c r="G118" s="406" t="s">
        <v>100</v>
      </c>
      <c r="H118" s="406" t="s">
        <v>14</v>
      </c>
      <c r="I118" s="406" t="s">
        <v>13</v>
      </c>
      <c r="J118" s="406" t="s">
        <v>8</v>
      </c>
      <c r="K118" s="406" t="s">
        <v>134</v>
      </c>
      <c r="L118" s="398" t="s">
        <v>113</v>
      </c>
      <c r="M118" s="409"/>
      <c r="N118" s="409"/>
      <c r="O118" s="409"/>
      <c r="P118" s="399"/>
      <c r="Q118" s="413" t="s">
        <v>16</v>
      </c>
      <c r="R118" s="413"/>
    </row>
    <row r="119" spans="2:18" ht="30" x14ac:dyDescent="0.25">
      <c r="B119" s="407"/>
      <c r="C119" s="407"/>
      <c r="D119" s="407"/>
      <c r="E119" s="407"/>
      <c r="F119" s="407"/>
      <c r="G119" s="407"/>
      <c r="H119" s="407"/>
      <c r="I119" s="407"/>
      <c r="J119" s="407"/>
      <c r="K119" s="407"/>
      <c r="L119" s="398" t="s">
        <v>1</v>
      </c>
      <c r="M119" s="399"/>
      <c r="N119" s="398" t="s">
        <v>2</v>
      </c>
      <c r="O119" s="399"/>
      <c r="P119" s="138" t="s">
        <v>10</v>
      </c>
      <c r="Q119" s="413"/>
      <c r="R119" s="413"/>
    </row>
    <row r="120" spans="2:18" x14ac:dyDescent="0.25">
      <c r="B120" s="408"/>
      <c r="C120" s="408"/>
      <c r="D120" s="408"/>
      <c r="E120" s="408"/>
      <c r="F120" s="408"/>
      <c r="G120" s="408"/>
      <c r="H120" s="408"/>
      <c r="I120" s="408"/>
      <c r="J120" s="408"/>
      <c r="K120" s="160"/>
      <c r="L120" s="138" t="s">
        <v>4</v>
      </c>
      <c r="M120" s="138" t="s">
        <v>3</v>
      </c>
      <c r="N120" s="138" t="s">
        <v>4</v>
      </c>
      <c r="O120" s="138" t="s">
        <v>3</v>
      </c>
      <c r="P120" s="138" t="s">
        <v>3</v>
      </c>
      <c r="Q120" s="143" t="s">
        <v>1</v>
      </c>
      <c r="R120" s="143" t="s">
        <v>2</v>
      </c>
    </row>
    <row r="121" spans="2:18" x14ac:dyDescent="0.25">
      <c r="B121" s="152" t="s">
        <v>0</v>
      </c>
      <c r="C121" s="400" t="s">
        <v>132</v>
      </c>
      <c r="D121" s="111">
        <v>1754</v>
      </c>
      <c r="E121" s="111">
        <v>25130</v>
      </c>
      <c r="F121" s="111">
        <v>199</v>
      </c>
      <c r="G121" s="154">
        <v>11200600</v>
      </c>
      <c r="H121" s="154">
        <v>1121050</v>
      </c>
      <c r="I121" s="111">
        <v>627</v>
      </c>
      <c r="J121" s="111">
        <v>570</v>
      </c>
      <c r="K121" s="111">
        <v>80</v>
      </c>
      <c r="L121" s="111">
        <v>430</v>
      </c>
      <c r="M121" s="111">
        <v>439</v>
      </c>
      <c r="N121" s="111">
        <v>725</v>
      </c>
      <c r="O121" s="111">
        <v>685</v>
      </c>
      <c r="P121" s="111">
        <v>1124</v>
      </c>
      <c r="Q121" s="112">
        <v>882</v>
      </c>
      <c r="R121" s="112">
        <v>91</v>
      </c>
    </row>
    <row r="122" spans="2:18" ht="30" customHeight="1" x14ac:dyDescent="0.25">
      <c r="B122" s="152" t="s">
        <v>24</v>
      </c>
      <c r="C122" s="401"/>
      <c r="D122" s="111">
        <v>284.70999999999998</v>
      </c>
      <c r="E122" s="111">
        <v>13077.24</v>
      </c>
      <c r="F122" s="111">
        <v>21</v>
      </c>
      <c r="G122" s="154">
        <v>10244247</v>
      </c>
      <c r="H122" s="154">
        <v>740520</v>
      </c>
      <c r="I122" s="111">
        <v>111</v>
      </c>
      <c r="J122" s="111">
        <v>851</v>
      </c>
      <c r="K122" s="111">
        <v>32</v>
      </c>
      <c r="L122" s="111">
        <v>187</v>
      </c>
      <c r="M122" s="111">
        <v>180</v>
      </c>
      <c r="N122" s="111">
        <v>82</v>
      </c>
      <c r="O122" s="111">
        <v>97</v>
      </c>
      <c r="P122" s="111">
        <v>277</v>
      </c>
      <c r="Q122" s="112">
        <v>145</v>
      </c>
      <c r="R122" s="112">
        <v>0</v>
      </c>
    </row>
    <row r="123" spans="2:18" ht="27" customHeight="1" x14ac:dyDescent="0.25">
      <c r="B123" s="152" t="s">
        <v>25</v>
      </c>
      <c r="C123" s="401"/>
      <c r="D123" s="111">
        <v>160</v>
      </c>
      <c r="E123" s="111">
        <v>6333</v>
      </c>
      <c r="F123" s="111">
        <v>0</v>
      </c>
      <c r="G123" s="154">
        <v>760830</v>
      </c>
      <c r="H123" s="154">
        <v>3242</v>
      </c>
      <c r="I123" s="111">
        <v>114</v>
      </c>
      <c r="J123" s="111">
        <v>110</v>
      </c>
      <c r="K123" s="111">
        <v>17</v>
      </c>
      <c r="L123" s="111">
        <v>103</v>
      </c>
      <c r="M123" s="111">
        <v>95</v>
      </c>
      <c r="N123" s="111">
        <v>68</v>
      </c>
      <c r="O123" s="111">
        <v>68</v>
      </c>
      <c r="P123" s="111">
        <v>163</v>
      </c>
      <c r="Q123" s="112">
        <v>54</v>
      </c>
      <c r="R123" s="112">
        <v>10</v>
      </c>
    </row>
    <row r="124" spans="2:18" ht="25.5" customHeight="1" x14ac:dyDescent="0.25">
      <c r="B124" s="152" t="s">
        <v>26</v>
      </c>
      <c r="C124" s="401"/>
      <c r="D124" s="111">
        <v>127</v>
      </c>
      <c r="E124" s="111">
        <v>1520</v>
      </c>
      <c r="F124" s="111">
        <v>0</v>
      </c>
      <c r="G124" s="154">
        <v>872271</v>
      </c>
      <c r="H124" s="154">
        <v>14563</v>
      </c>
      <c r="I124" s="111">
        <v>83</v>
      </c>
      <c r="J124" s="111">
        <v>94</v>
      </c>
      <c r="K124" s="111">
        <v>3</v>
      </c>
      <c r="L124" s="111">
        <v>79</v>
      </c>
      <c r="M124" s="111">
        <v>83</v>
      </c>
      <c r="N124" s="111">
        <v>22</v>
      </c>
      <c r="O124" s="111">
        <v>28</v>
      </c>
      <c r="P124" s="111">
        <v>111</v>
      </c>
      <c r="Q124" s="112">
        <v>30</v>
      </c>
      <c r="R124" s="112">
        <v>2</v>
      </c>
    </row>
    <row r="125" spans="2:18" x14ac:dyDescent="0.25">
      <c r="B125" s="152" t="s">
        <v>85</v>
      </c>
      <c r="C125" s="436"/>
      <c r="D125" s="111">
        <v>268.39000000000004</v>
      </c>
      <c r="E125" s="111">
        <v>1794</v>
      </c>
      <c r="F125" s="111">
        <v>0</v>
      </c>
      <c r="G125" s="154">
        <v>0</v>
      </c>
      <c r="H125" s="154">
        <v>1237532</v>
      </c>
      <c r="I125" s="111">
        <v>0</v>
      </c>
      <c r="J125" s="111">
        <v>320</v>
      </c>
      <c r="K125" s="111">
        <v>0</v>
      </c>
      <c r="L125" s="111">
        <v>213</v>
      </c>
      <c r="M125" s="111">
        <v>213</v>
      </c>
      <c r="N125" s="111">
        <v>0</v>
      </c>
      <c r="O125" s="111">
        <v>0</v>
      </c>
      <c r="P125" s="111">
        <v>213</v>
      </c>
      <c r="Q125" s="112">
        <v>373</v>
      </c>
      <c r="R125" s="112">
        <v>0</v>
      </c>
    </row>
    <row r="126" spans="2:18" x14ac:dyDescent="0.25">
      <c r="B126" s="402" t="s">
        <v>11</v>
      </c>
      <c r="C126" s="403"/>
      <c r="D126" s="142">
        <f>D121+D122+D123+D124+D125</f>
        <v>2594.1</v>
      </c>
      <c r="E126" s="142">
        <f t="shared" ref="E126:R126" si="16">E121+E122+E123+E124+E125</f>
        <v>47854.239999999998</v>
      </c>
      <c r="F126" s="142">
        <f t="shared" si="16"/>
        <v>220</v>
      </c>
      <c r="G126" s="142">
        <f t="shared" si="16"/>
        <v>23077948</v>
      </c>
      <c r="H126" s="142">
        <f t="shared" si="16"/>
        <v>3116907</v>
      </c>
      <c r="I126" s="142">
        <f t="shared" si="16"/>
        <v>935</v>
      </c>
      <c r="J126" s="142">
        <f t="shared" si="16"/>
        <v>1945</v>
      </c>
      <c r="K126" s="142">
        <f>SUM(K121:K124)</f>
        <v>132</v>
      </c>
      <c r="L126" s="142">
        <f t="shared" si="16"/>
        <v>1012</v>
      </c>
      <c r="M126" s="142">
        <f t="shared" si="16"/>
        <v>1010</v>
      </c>
      <c r="N126" s="142">
        <f t="shared" si="16"/>
        <v>897</v>
      </c>
      <c r="O126" s="142">
        <f t="shared" si="16"/>
        <v>878</v>
      </c>
      <c r="P126" s="142">
        <f t="shared" si="16"/>
        <v>1888</v>
      </c>
      <c r="Q126" s="142">
        <f t="shared" si="16"/>
        <v>1484</v>
      </c>
      <c r="R126" s="142">
        <f t="shared" si="16"/>
        <v>103</v>
      </c>
    </row>
    <row r="127" spans="2:18" x14ac:dyDescent="0.25">
      <c r="Q127" s="163"/>
      <c r="R127" s="163"/>
    </row>
    <row r="128" spans="2:18" x14ac:dyDescent="0.25">
      <c r="Q128" s="163"/>
      <c r="R128" s="163"/>
    </row>
    <row r="129" spans="2:18" x14ac:dyDescent="0.25">
      <c r="Q129" s="163"/>
      <c r="R129" s="163"/>
    </row>
    <row r="130" spans="2:18" x14ac:dyDescent="0.25">
      <c r="Q130" s="163"/>
      <c r="R130" s="163"/>
    </row>
    <row r="131" spans="2:18" x14ac:dyDescent="0.25">
      <c r="Q131" s="163"/>
      <c r="R131" s="163"/>
    </row>
    <row r="132" spans="2:18" ht="18.75" x14ac:dyDescent="0.3">
      <c r="B132" s="405" t="s">
        <v>135</v>
      </c>
      <c r="C132" s="405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Q132" s="163"/>
      <c r="R132" s="163"/>
    </row>
    <row r="133" spans="2:18" x14ac:dyDescent="0.25">
      <c r="Q133" s="163"/>
      <c r="R133" s="163"/>
    </row>
    <row r="134" spans="2:18" x14ac:dyDescent="0.25">
      <c r="B134" s="406" t="s">
        <v>5</v>
      </c>
      <c r="C134" s="406" t="s">
        <v>12</v>
      </c>
      <c r="D134" s="406" t="s">
        <v>6</v>
      </c>
      <c r="E134" s="406" t="s">
        <v>17</v>
      </c>
      <c r="F134" s="406" t="s">
        <v>15</v>
      </c>
      <c r="G134" s="406" t="s">
        <v>100</v>
      </c>
      <c r="H134" s="406" t="s">
        <v>14</v>
      </c>
      <c r="I134" s="406" t="s">
        <v>13</v>
      </c>
      <c r="J134" s="406" t="s">
        <v>8</v>
      </c>
      <c r="K134" s="406" t="s">
        <v>139</v>
      </c>
      <c r="L134" s="398" t="s">
        <v>113</v>
      </c>
      <c r="M134" s="409"/>
      <c r="N134" s="409"/>
      <c r="O134" s="409"/>
      <c r="P134" s="399"/>
      <c r="Q134" s="413" t="s">
        <v>16</v>
      </c>
      <c r="R134" s="413"/>
    </row>
    <row r="135" spans="2:18" ht="30" x14ac:dyDescent="0.25">
      <c r="B135" s="407"/>
      <c r="C135" s="407"/>
      <c r="D135" s="407"/>
      <c r="E135" s="407"/>
      <c r="F135" s="407"/>
      <c r="G135" s="407"/>
      <c r="H135" s="407"/>
      <c r="I135" s="407"/>
      <c r="J135" s="407"/>
      <c r="K135" s="407"/>
      <c r="L135" s="398" t="s">
        <v>1</v>
      </c>
      <c r="M135" s="399"/>
      <c r="N135" s="398" t="s">
        <v>2</v>
      </c>
      <c r="O135" s="399"/>
      <c r="P135" s="138" t="s">
        <v>10</v>
      </c>
      <c r="Q135" s="413"/>
      <c r="R135" s="413"/>
    </row>
    <row r="136" spans="2:18" x14ac:dyDescent="0.25">
      <c r="B136" s="408"/>
      <c r="C136" s="408"/>
      <c r="D136" s="408"/>
      <c r="E136" s="408"/>
      <c r="F136" s="408"/>
      <c r="G136" s="408"/>
      <c r="H136" s="408"/>
      <c r="I136" s="408"/>
      <c r="J136" s="408"/>
      <c r="K136" s="408"/>
      <c r="L136" s="138" t="s">
        <v>4</v>
      </c>
      <c r="M136" s="138" t="s">
        <v>3</v>
      </c>
      <c r="N136" s="138" t="s">
        <v>4</v>
      </c>
      <c r="O136" s="138" t="s">
        <v>3</v>
      </c>
      <c r="P136" s="138" t="s">
        <v>3</v>
      </c>
      <c r="Q136" s="143" t="s">
        <v>1</v>
      </c>
      <c r="R136" s="143" t="s">
        <v>2</v>
      </c>
    </row>
    <row r="137" spans="2:18" x14ac:dyDescent="0.25">
      <c r="B137" s="152" t="s">
        <v>0</v>
      </c>
      <c r="C137" s="400">
        <v>42713</v>
      </c>
      <c r="D137" s="111">
        <v>46</v>
      </c>
      <c r="E137" s="111">
        <v>3870</v>
      </c>
      <c r="F137" s="111">
        <v>13</v>
      </c>
      <c r="G137" s="154">
        <v>444000</v>
      </c>
      <c r="H137" s="154">
        <v>62000</v>
      </c>
      <c r="I137" s="111">
        <v>46</v>
      </c>
      <c r="J137" s="111">
        <v>43</v>
      </c>
      <c r="K137" s="111">
        <v>10</v>
      </c>
      <c r="L137" s="111">
        <v>51</v>
      </c>
      <c r="M137" s="111">
        <v>50</v>
      </c>
      <c r="N137" s="111">
        <v>85</v>
      </c>
      <c r="O137" s="111">
        <v>84</v>
      </c>
      <c r="P137" s="111">
        <f>M137+O137</f>
        <v>134</v>
      </c>
      <c r="Q137" s="112">
        <v>86</v>
      </c>
      <c r="R137" s="112">
        <v>0</v>
      </c>
    </row>
    <row r="138" spans="2:18" ht="33.75" customHeight="1" x14ac:dyDescent="0.25">
      <c r="B138" s="152" t="s">
        <v>24</v>
      </c>
      <c r="C138" s="401"/>
      <c r="D138" s="110">
        <v>19.5</v>
      </c>
      <c r="E138" s="110">
        <v>1834</v>
      </c>
      <c r="F138" s="110">
        <v>3</v>
      </c>
      <c r="G138" s="110">
        <v>1320955</v>
      </c>
      <c r="H138" s="110">
        <v>126180</v>
      </c>
      <c r="I138" s="110">
        <v>5</v>
      </c>
      <c r="J138" s="110">
        <v>104</v>
      </c>
      <c r="K138" s="110">
        <v>1</v>
      </c>
      <c r="L138" s="110">
        <v>24</v>
      </c>
      <c r="M138" s="110">
        <v>22</v>
      </c>
      <c r="N138" s="110">
        <v>10</v>
      </c>
      <c r="O138" s="110">
        <v>10</v>
      </c>
      <c r="P138" s="111">
        <f t="shared" ref="P138:P141" si="17">M138+O138</f>
        <v>32</v>
      </c>
      <c r="Q138" s="110">
        <v>21</v>
      </c>
      <c r="R138" s="110">
        <v>0</v>
      </c>
    </row>
    <row r="139" spans="2:18" ht="32.25" customHeight="1" x14ac:dyDescent="0.25">
      <c r="B139" s="152" t="s">
        <v>25</v>
      </c>
      <c r="C139" s="401"/>
      <c r="D139" s="110">
        <v>10</v>
      </c>
      <c r="E139" s="110">
        <v>1130</v>
      </c>
      <c r="F139" s="154">
        <v>0</v>
      </c>
      <c r="G139" s="110">
        <v>225960</v>
      </c>
      <c r="H139" s="110">
        <v>468</v>
      </c>
      <c r="I139" s="110">
        <v>29</v>
      </c>
      <c r="J139" s="110">
        <v>22</v>
      </c>
      <c r="K139" s="110">
        <v>6</v>
      </c>
      <c r="L139" s="110">
        <v>13</v>
      </c>
      <c r="M139" s="110">
        <v>13</v>
      </c>
      <c r="N139" s="110">
        <v>10</v>
      </c>
      <c r="O139" s="110">
        <v>10</v>
      </c>
      <c r="P139" s="111">
        <f t="shared" si="17"/>
        <v>23</v>
      </c>
      <c r="Q139" s="113">
        <v>7</v>
      </c>
      <c r="R139" s="112">
        <v>2</v>
      </c>
    </row>
    <row r="140" spans="2:18" ht="30" customHeight="1" x14ac:dyDescent="0.25">
      <c r="B140" s="153" t="s">
        <v>26</v>
      </c>
      <c r="C140" s="401"/>
      <c r="D140" s="154">
        <v>12</v>
      </c>
      <c r="E140" s="154">
        <v>150</v>
      </c>
      <c r="F140" s="154">
        <v>0</v>
      </c>
      <c r="G140" s="154">
        <v>83090</v>
      </c>
      <c r="H140" s="154">
        <v>3400</v>
      </c>
      <c r="I140" s="154">
        <v>12</v>
      </c>
      <c r="J140" s="154">
        <v>17</v>
      </c>
      <c r="K140" s="154">
        <v>1</v>
      </c>
      <c r="L140" s="154">
        <v>12</v>
      </c>
      <c r="M140" s="154">
        <v>12</v>
      </c>
      <c r="N140" s="154">
        <v>2</v>
      </c>
      <c r="O140" s="154">
        <v>2</v>
      </c>
      <c r="P140" s="111">
        <f t="shared" si="17"/>
        <v>14</v>
      </c>
      <c r="Q140" s="135">
        <v>8</v>
      </c>
      <c r="R140" s="135">
        <v>0</v>
      </c>
    </row>
    <row r="141" spans="2:18" x14ac:dyDescent="0.25">
      <c r="B141" s="152" t="s">
        <v>85</v>
      </c>
      <c r="C141" s="436"/>
      <c r="D141" s="154">
        <v>60.65</v>
      </c>
      <c r="E141" s="154">
        <v>599</v>
      </c>
      <c r="F141" s="154">
        <v>0</v>
      </c>
      <c r="G141" s="154">
        <v>0</v>
      </c>
      <c r="H141" s="154">
        <v>272255</v>
      </c>
      <c r="I141" s="154">
        <v>0</v>
      </c>
      <c r="J141" s="154">
        <v>64</v>
      </c>
      <c r="K141" s="154">
        <v>0</v>
      </c>
      <c r="L141" s="154">
        <v>42</v>
      </c>
      <c r="M141" s="154">
        <v>42</v>
      </c>
      <c r="N141" s="154">
        <v>0</v>
      </c>
      <c r="O141" s="154">
        <v>0</v>
      </c>
      <c r="P141" s="111">
        <f t="shared" si="17"/>
        <v>42</v>
      </c>
      <c r="Q141" s="114">
        <v>96</v>
      </c>
      <c r="R141" s="114">
        <v>0</v>
      </c>
    </row>
    <row r="142" spans="2:18" x14ac:dyDescent="0.25">
      <c r="B142" s="402" t="s">
        <v>11</v>
      </c>
      <c r="C142" s="403"/>
      <c r="D142" s="142">
        <f>D137+D138+D139+D140+D141</f>
        <v>148.15</v>
      </c>
      <c r="E142" s="142">
        <f t="shared" ref="E142:J142" si="18">E137+E138+E139+E140+E141</f>
        <v>7583</v>
      </c>
      <c r="F142" s="142">
        <f t="shared" si="18"/>
        <v>16</v>
      </c>
      <c r="G142" s="142">
        <f t="shared" si="18"/>
        <v>2074005</v>
      </c>
      <c r="H142" s="142">
        <f t="shared" si="18"/>
        <v>464303</v>
      </c>
      <c r="I142" s="142">
        <f t="shared" si="18"/>
        <v>92</v>
      </c>
      <c r="J142" s="142">
        <f t="shared" si="18"/>
        <v>250</v>
      </c>
      <c r="K142" s="142"/>
      <c r="L142" s="142">
        <f t="shared" ref="L142:R142" si="19">L137+L138+L139+L140+L141</f>
        <v>142</v>
      </c>
      <c r="M142" s="142">
        <f t="shared" si="19"/>
        <v>139</v>
      </c>
      <c r="N142" s="142">
        <f t="shared" si="19"/>
        <v>107</v>
      </c>
      <c r="O142" s="142">
        <f t="shared" si="19"/>
        <v>106</v>
      </c>
      <c r="P142" s="142">
        <f t="shared" si="19"/>
        <v>245</v>
      </c>
      <c r="Q142" s="142">
        <f t="shared" si="19"/>
        <v>218</v>
      </c>
      <c r="R142" s="142">
        <f t="shared" si="19"/>
        <v>2</v>
      </c>
    </row>
    <row r="143" spans="2:18" x14ac:dyDescent="0.25">
      <c r="Q143" s="163"/>
      <c r="R143" s="163"/>
    </row>
    <row r="144" spans="2:18" x14ac:dyDescent="0.25">
      <c r="Q144" s="163"/>
      <c r="R144" s="163"/>
    </row>
    <row r="145" spans="2:18" x14ac:dyDescent="0.25">
      <c r="Q145" s="163"/>
      <c r="R145" s="163"/>
    </row>
    <row r="146" spans="2:18" ht="18.75" x14ac:dyDescent="0.3">
      <c r="B146" s="405" t="s">
        <v>136</v>
      </c>
      <c r="C146" s="405"/>
      <c r="D146" s="405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405"/>
      <c r="Q146" s="163"/>
      <c r="R146" s="163"/>
    </row>
    <row r="147" spans="2:18" x14ac:dyDescent="0.25">
      <c r="Q147" s="163"/>
      <c r="R147" s="163"/>
    </row>
    <row r="148" spans="2:18" x14ac:dyDescent="0.25">
      <c r="B148" s="406" t="s">
        <v>5</v>
      </c>
      <c r="C148" s="406" t="s">
        <v>12</v>
      </c>
      <c r="D148" s="406" t="s">
        <v>6</v>
      </c>
      <c r="E148" s="406" t="s">
        <v>17</v>
      </c>
      <c r="F148" s="406" t="s">
        <v>15</v>
      </c>
      <c r="G148" s="406" t="s">
        <v>100</v>
      </c>
      <c r="H148" s="406" t="s">
        <v>14</v>
      </c>
      <c r="I148" s="406" t="s">
        <v>13</v>
      </c>
      <c r="J148" s="406" t="s">
        <v>8</v>
      </c>
      <c r="K148" s="406" t="s">
        <v>138</v>
      </c>
      <c r="L148" s="398" t="s">
        <v>113</v>
      </c>
      <c r="M148" s="409"/>
      <c r="N148" s="409"/>
      <c r="O148" s="409"/>
      <c r="P148" s="399"/>
      <c r="Q148" s="413" t="s">
        <v>16</v>
      </c>
      <c r="R148" s="413"/>
    </row>
    <row r="149" spans="2:18" ht="30" x14ac:dyDescent="0.25"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L149" s="398" t="s">
        <v>1</v>
      </c>
      <c r="M149" s="399"/>
      <c r="N149" s="398" t="s">
        <v>2</v>
      </c>
      <c r="O149" s="399"/>
      <c r="P149" s="138" t="s">
        <v>10</v>
      </c>
      <c r="Q149" s="413"/>
      <c r="R149" s="413"/>
    </row>
    <row r="150" spans="2:18" x14ac:dyDescent="0.25">
      <c r="B150" s="408"/>
      <c r="C150" s="408"/>
      <c r="D150" s="408"/>
      <c r="E150" s="408"/>
      <c r="F150" s="408"/>
      <c r="G150" s="408"/>
      <c r="H150" s="408"/>
      <c r="I150" s="408"/>
      <c r="J150" s="408"/>
      <c r="K150" s="408"/>
      <c r="L150" s="138" t="s">
        <v>4</v>
      </c>
      <c r="M150" s="138" t="s">
        <v>3</v>
      </c>
      <c r="N150" s="138" t="s">
        <v>4</v>
      </c>
      <c r="O150" s="138" t="s">
        <v>3</v>
      </c>
      <c r="P150" s="138" t="s">
        <v>3</v>
      </c>
      <c r="Q150" s="143" t="s">
        <v>1</v>
      </c>
      <c r="R150" s="143" t="s">
        <v>2</v>
      </c>
    </row>
    <row r="151" spans="2:18" x14ac:dyDescent="0.25">
      <c r="B151" s="164" t="s">
        <v>0</v>
      </c>
      <c r="C151" s="400">
        <v>42714</v>
      </c>
      <c r="D151" s="111">
        <v>16</v>
      </c>
      <c r="E151" s="111">
        <v>3542</v>
      </c>
      <c r="F151" s="111">
        <v>0</v>
      </c>
      <c r="G151" s="154">
        <v>594000</v>
      </c>
      <c r="H151" s="154">
        <v>22000</v>
      </c>
      <c r="I151" s="111">
        <v>13</v>
      </c>
      <c r="J151" s="111">
        <v>14</v>
      </c>
      <c r="K151" s="111">
        <v>11</v>
      </c>
      <c r="L151" s="111">
        <v>35</v>
      </c>
      <c r="M151" s="111">
        <v>35</v>
      </c>
      <c r="N151" s="111">
        <v>73</v>
      </c>
      <c r="O151" s="111">
        <v>67</v>
      </c>
      <c r="P151" s="111">
        <f>M151+O151</f>
        <v>102</v>
      </c>
      <c r="Q151" s="112">
        <v>25</v>
      </c>
      <c r="R151" s="112">
        <v>7</v>
      </c>
    </row>
    <row r="152" spans="2:18" ht="30" x14ac:dyDescent="0.25">
      <c r="B152" s="152" t="s">
        <v>148</v>
      </c>
      <c r="C152" s="401"/>
      <c r="D152" s="110">
        <v>13.01</v>
      </c>
      <c r="E152" s="110">
        <v>8</v>
      </c>
      <c r="F152" s="110">
        <v>9</v>
      </c>
      <c r="G152" s="110">
        <v>726628</v>
      </c>
      <c r="H152" s="110">
        <v>0</v>
      </c>
      <c r="I152" s="110">
        <v>22</v>
      </c>
      <c r="J152" s="110">
        <v>49</v>
      </c>
      <c r="K152" s="110">
        <v>0</v>
      </c>
      <c r="L152" s="110">
        <v>0</v>
      </c>
      <c r="M152" s="110">
        <v>3</v>
      </c>
      <c r="N152" s="110">
        <v>0</v>
      </c>
      <c r="O152" s="110">
        <v>4</v>
      </c>
      <c r="P152" s="111">
        <f t="shared" ref="P152:P155" si="20">M152+O152</f>
        <v>7</v>
      </c>
      <c r="Q152" s="110">
        <v>2</v>
      </c>
      <c r="R152" s="110">
        <v>0</v>
      </c>
    </row>
    <row r="153" spans="2:18" ht="30" x14ac:dyDescent="0.25">
      <c r="B153" s="152" t="s">
        <v>25</v>
      </c>
      <c r="C153" s="401"/>
      <c r="D153" s="110">
        <v>16</v>
      </c>
      <c r="E153" s="110">
        <v>600</v>
      </c>
      <c r="F153" s="154">
        <v>0</v>
      </c>
      <c r="G153" s="110">
        <v>274878</v>
      </c>
      <c r="H153" s="110">
        <v>595</v>
      </c>
      <c r="I153" s="110">
        <v>36</v>
      </c>
      <c r="J153" s="110">
        <v>24</v>
      </c>
      <c r="K153" s="110">
        <v>2</v>
      </c>
      <c r="L153" s="110">
        <v>14</v>
      </c>
      <c r="M153" s="110">
        <v>14</v>
      </c>
      <c r="N153" s="110">
        <v>3</v>
      </c>
      <c r="O153" s="110">
        <v>3</v>
      </c>
      <c r="P153" s="111">
        <f t="shared" si="20"/>
        <v>17</v>
      </c>
      <c r="Q153" s="113">
        <v>5</v>
      </c>
      <c r="R153" s="112">
        <v>0</v>
      </c>
    </row>
    <row r="154" spans="2:18" ht="30" x14ac:dyDescent="0.25">
      <c r="B154" s="153" t="s">
        <v>26</v>
      </c>
      <c r="C154" s="401"/>
      <c r="D154" s="154">
        <v>9</v>
      </c>
      <c r="E154" s="154">
        <v>0</v>
      </c>
      <c r="F154" s="154">
        <v>0</v>
      </c>
      <c r="G154" s="154">
        <v>35950</v>
      </c>
      <c r="H154" s="154">
        <v>0</v>
      </c>
      <c r="I154" s="154">
        <v>9</v>
      </c>
      <c r="J154" s="154">
        <v>9</v>
      </c>
      <c r="K154" s="154">
        <v>0</v>
      </c>
      <c r="L154" s="154">
        <v>2</v>
      </c>
      <c r="M154" s="154">
        <v>2</v>
      </c>
      <c r="N154" s="154">
        <v>2</v>
      </c>
      <c r="O154" s="154">
        <v>2</v>
      </c>
      <c r="P154" s="111">
        <f t="shared" si="20"/>
        <v>4</v>
      </c>
      <c r="Q154" s="135">
        <v>0</v>
      </c>
      <c r="R154" s="135">
        <v>0</v>
      </c>
    </row>
    <row r="155" spans="2:18" x14ac:dyDescent="0.25">
      <c r="B155" s="164" t="s">
        <v>85</v>
      </c>
      <c r="C155" s="436"/>
      <c r="D155" s="154">
        <v>2.6</v>
      </c>
      <c r="E155" s="154">
        <v>80</v>
      </c>
      <c r="F155" s="154">
        <v>0</v>
      </c>
      <c r="G155" s="154">
        <v>0</v>
      </c>
      <c r="H155" s="154">
        <v>30082</v>
      </c>
      <c r="I155" s="154">
        <v>0</v>
      </c>
      <c r="J155" s="154">
        <v>8</v>
      </c>
      <c r="K155" s="154">
        <v>0</v>
      </c>
      <c r="L155" s="154">
        <v>5</v>
      </c>
      <c r="M155" s="154">
        <v>5</v>
      </c>
      <c r="N155" s="154">
        <v>0</v>
      </c>
      <c r="O155" s="154">
        <v>0</v>
      </c>
      <c r="P155" s="111">
        <f t="shared" si="20"/>
        <v>5</v>
      </c>
      <c r="Q155" s="114">
        <v>6</v>
      </c>
      <c r="R155" s="114">
        <v>0</v>
      </c>
    </row>
    <row r="156" spans="2:18" x14ac:dyDescent="0.25">
      <c r="B156" s="402" t="s">
        <v>11</v>
      </c>
      <c r="C156" s="403"/>
      <c r="D156" s="142">
        <f>D151+D152+D153+D154+D155</f>
        <v>56.61</v>
      </c>
      <c r="E156" s="142">
        <f t="shared" ref="E156:J156" si="21">E151+E152+E153+E154+E155</f>
        <v>4230</v>
      </c>
      <c r="F156" s="142">
        <f t="shared" si="21"/>
        <v>9</v>
      </c>
      <c r="G156" s="142">
        <f t="shared" si="21"/>
        <v>1631456</v>
      </c>
      <c r="H156" s="142">
        <f t="shared" si="21"/>
        <v>52677</v>
      </c>
      <c r="I156" s="142">
        <f t="shared" si="21"/>
        <v>80</v>
      </c>
      <c r="J156" s="142">
        <f t="shared" si="21"/>
        <v>104</v>
      </c>
      <c r="K156" s="142"/>
      <c r="L156" s="142">
        <f t="shared" ref="L156:R156" si="22">L151+L152+L153+L154+L155</f>
        <v>56</v>
      </c>
      <c r="M156" s="142">
        <f t="shared" si="22"/>
        <v>59</v>
      </c>
      <c r="N156" s="142">
        <f t="shared" si="22"/>
        <v>78</v>
      </c>
      <c r="O156" s="142">
        <f t="shared" si="22"/>
        <v>76</v>
      </c>
      <c r="P156" s="142">
        <f t="shared" si="22"/>
        <v>135</v>
      </c>
      <c r="Q156" s="142">
        <f t="shared" si="22"/>
        <v>38</v>
      </c>
      <c r="R156" s="142">
        <f t="shared" si="22"/>
        <v>7</v>
      </c>
    </row>
    <row r="157" spans="2:18" x14ac:dyDescent="0.25">
      <c r="Q157" s="163"/>
      <c r="R157" s="163"/>
    </row>
    <row r="158" spans="2:18" x14ac:dyDescent="0.25">
      <c r="Q158" s="163"/>
      <c r="R158" s="163"/>
    </row>
    <row r="159" spans="2:18" x14ac:dyDescent="0.25">
      <c r="Q159" s="163"/>
      <c r="R159" s="163"/>
    </row>
    <row r="160" spans="2:18" ht="15.75" x14ac:dyDescent="0.25">
      <c r="B160" s="134"/>
      <c r="C160" s="2"/>
      <c r="D160" s="3"/>
      <c r="E160" s="3"/>
      <c r="F160" s="134"/>
      <c r="G160" s="2"/>
      <c r="H160" s="2"/>
      <c r="I160" s="3"/>
      <c r="Q160" s="163"/>
      <c r="R160" s="163"/>
    </row>
    <row r="161" spans="2:18" ht="18.75" x14ac:dyDescent="0.3">
      <c r="B161" s="405" t="s">
        <v>137</v>
      </c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Q161" s="163"/>
      <c r="R161" s="163"/>
    </row>
    <row r="162" spans="2:18" x14ac:dyDescent="0.25">
      <c r="Q162" s="163"/>
      <c r="R162" s="163"/>
    </row>
    <row r="163" spans="2:18" x14ac:dyDescent="0.25">
      <c r="B163" s="406" t="s">
        <v>5</v>
      </c>
      <c r="C163" s="406" t="s">
        <v>12</v>
      </c>
      <c r="D163" s="406" t="s">
        <v>6</v>
      </c>
      <c r="E163" s="406" t="s">
        <v>17</v>
      </c>
      <c r="F163" s="406" t="s">
        <v>15</v>
      </c>
      <c r="G163" s="406" t="s">
        <v>100</v>
      </c>
      <c r="H163" s="406" t="s">
        <v>14</v>
      </c>
      <c r="I163" s="406" t="s">
        <v>13</v>
      </c>
      <c r="J163" s="406" t="s">
        <v>8</v>
      </c>
      <c r="K163" s="406" t="s">
        <v>138</v>
      </c>
      <c r="L163" s="398" t="s">
        <v>113</v>
      </c>
      <c r="M163" s="409"/>
      <c r="N163" s="409"/>
      <c r="O163" s="409"/>
      <c r="P163" s="399"/>
      <c r="Q163" s="413" t="s">
        <v>16</v>
      </c>
      <c r="R163" s="413"/>
    </row>
    <row r="164" spans="2:18" ht="30" x14ac:dyDescent="0.25">
      <c r="B164" s="407"/>
      <c r="C164" s="407"/>
      <c r="D164" s="407"/>
      <c r="E164" s="407"/>
      <c r="F164" s="407"/>
      <c r="G164" s="407"/>
      <c r="H164" s="407"/>
      <c r="I164" s="407"/>
      <c r="J164" s="407"/>
      <c r="K164" s="407"/>
      <c r="L164" s="398" t="s">
        <v>1</v>
      </c>
      <c r="M164" s="399"/>
      <c r="N164" s="398" t="s">
        <v>2</v>
      </c>
      <c r="O164" s="399"/>
      <c r="P164" s="138" t="s">
        <v>10</v>
      </c>
      <c r="Q164" s="413"/>
      <c r="R164" s="413"/>
    </row>
    <row r="165" spans="2:18" x14ac:dyDescent="0.25">
      <c r="B165" s="408"/>
      <c r="C165" s="408"/>
      <c r="D165" s="408"/>
      <c r="E165" s="408"/>
      <c r="F165" s="408"/>
      <c r="G165" s="408"/>
      <c r="H165" s="408"/>
      <c r="I165" s="408"/>
      <c r="J165" s="408"/>
      <c r="K165" s="408"/>
      <c r="L165" s="138" t="s">
        <v>4</v>
      </c>
      <c r="M165" s="138" t="s">
        <v>3</v>
      </c>
      <c r="N165" s="138" t="s">
        <v>4</v>
      </c>
      <c r="O165" s="138" t="s">
        <v>3</v>
      </c>
      <c r="P165" s="138" t="s">
        <v>3</v>
      </c>
      <c r="Q165" s="143" t="s">
        <v>1</v>
      </c>
      <c r="R165" s="143" t="s">
        <v>2</v>
      </c>
    </row>
    <row r="166" spans="2:18" x14ac:dyDescent="0.25">
      <c r="B166" s="152" t="s">
        <v>0</v>
      </c>
      <c r="C166" s="400">
        <v>42715</v>
      </c>
      <c r="D166" s="111">
        <v>9</v>
      </c>
      <c r="E166" s="111">
        <v>3574</v>
      </c>
      <c r="F166" s="111">
        <v>24</v>
      </c>
      <c r="G166" s="154">
        <v>1070000</v>
      </c>
      <c r="H166" s="154">
        <v>27600</v>
      </c>
      <c r="I166" s="111">
        <v>61</v>
      </c>
      <c r="J166" s="111">
        <v>18</v>
      </c>
      <c r="K166" s="111">
        <v>8</v>
      </c>
      <c r="L166" s="111">
        <v>21</v>
      </c>
      <c r="M166" s="111">
        <v>21</v>
      </c>
      <c r="N166" s="111">
        <v>101</v>
      </c>
      <c r="O166" s="111">
        <v>98</v>
      </c>
      <c r="P166" s="111">
        <f>M166+O166</f>
        <v>119</v>
      </c>
      <c r="Q166" s="112">
        <v>27</v>
      </c>
      <c r="R166" s="112">
        <v>11</v>
      </c>
    </row>
    <row r="167" spans="2:18" ht="30" x14ac:dyDescent="0.25">
      <c r="B167" s="152" t="s">
        <v>24</v>
      </c>
      <c r="C167" s="401"/>
      <c r="D167" s="110">
        <v>16.25</v>
      </c>
      <c r="E167" s="110">
        <v>495</v>
      </c>
      <c r="F167" s="110">
        <v>0</v>
      </c>
      <c r="G167" s="110">
        <v>791862</v>
      </c>
      <c r="H167" s="110">
        <v>105190</v>
      </c>
      <c r="I167" s="110">
        <v>0</v>
      </c>
      <c r="J167" s="110">
        <v>48</v>
      </c>
      <c r="K167" s="110">
        <v>2</v>
      </c>
      <c r="L167" s="110">
        <v>5</v>
      </c>
      <c r="M167" s="110">
        <v>8</v>
      </c>
      <c r="N167" s="110">
        <v>10</v>
      </c>
      <c r="O167" s="110">
        <v>7</v>
      </c>
      <c r="P167" s="111">
        <f t="shared" ref="P167:P170" si="23">M167+O167</f>
        <v>15</v>
      </c>
      <c r="Q167" s="110">
        <v>2</v>
      </c>
      <c r="R167" s="110">
        <v>0</v>
      </c>
    </row>
    <row r="168" spans="2:18" ht="30" x14ac:dyDescent="0.25">
      <c r="B168" s="152" t="s">
        <v>25</v>
      </c>
      <c r="C168" s="401"/>
      <c r="D168" s="110">
        <v>10</v>
      </c>
      <c r="E168" s="110">
        <v>680</v>
      </c>
      <c r="F168" s="154">
        <v>0</v>
      </c>
      <c r="G168" s="110">
        <v>146710</v>
      </c>
      <c r="H168" s="110">
        <v>0</v>
      </c>
      <c r="I168" s="110">
        <v>0</v>
      </c>
      <c r="J168" s="110">
        <v>11</v>
      </c>
      <c r="K168" s="110">
        <v>3</v>
      </c>
      <c r="L168" s="110">
        <v>3</v>
      </c>
      <c r="M168" s="110">
        <v>3</v>
      </c>
      <c r="N168" s="110">
        <v>10</v>
      </c>
      <c r="O168" s="110">
        <v>10</v>
      </c>
      <c r="P168" s="111">
        <f t="shared" si="23"/>
        <v>13</v>
      </c>
      <c r="Q168" s="113">
        <v>0</v>
      </c>
      <c r="R168" s="112">
        <v>2</v>
      </c>
    </row>
    <row r="169" spans="2:18" ht="30" x14ac:dyDescent="0.25">
      <c r="B169" s="153" t="s">
        <v>26</v>
      </c>
      <c r="C169" s="401"/>
      <c r="D169" s="154">
        <v>12</v>
      </c>
      <c r="E169" s="154">
        <v>0</v>
      </c>
      <c r="F169" s="154">
        <v>0</v>
      </c>
      <c r="G169" s="154">
        <v>75010</v>
      </c>
      <c r="H169" s="154">
        <v>0</v>
      </c>
      <c r="I169" s="154">
        <v>12</v>
      </c>
      <c r="J169" s="154">
        <v>11</v>
      </c>
      <c r="K169" s="154">
        <v>0</v>
      </c>
      <c r="L169" s="154">
        <v>2</v>
      </c>
      <c r="M169" s="154">
        <v>2</v>
      </c>
      <c r="N169" s="154">
        <v>2</v>
      </c>
      <c r="O169" s="154">
        <v>4</v>
      </c>
      <c r="P169" s="111">
        <f t="shared" si="23"/>
        <v>6</v>
      </c>
      <c r="Q169" s="135">
        <v>0</v>
      </c>
      <c r="R169" s="135">
        <v>0</v>
      </c>
    </row>
    <row r="170" spans="2:18" x14ac:dyDescent="0.25">
      <c r="B170" s="152" t="s">
        <v>85</v>
      </c>
      <c r="C170" s="436"/>
      <c r="D170" s="154">
        <v>0</v>
      </c>
      <c r="E170" s="154">
        <v>0</v>
      </c>
      <c r="F170" s="154">
        <v>0</v>
      </c>
      <c r="G170" s="154">
        <v>0</v>
      </c>
      <c r="H170" s="154">
        <v>0</v>
      </c>
      <c r="I170" s="154">
        <v>0</v>
      </c>
      <c r="J170" s="154">
        <v>0</v>
      </c>
      <c r="K170" s="154">
        <v>0</v>
      </c>
      <c r="L170" s="154">
        <v>0</v>
      </c>
      <c r="M170" s="154">
        <v>0</v>
      </c>
      <c r="N170" s="154">
        <v>0</v>
      </c>
      <c r="O170" s="154">
        <v>0</v>
      </c>
      <c r="P170" s="111">
        <f t="shared" si="23"/>
        <v>0</v>
      </c>
      <c r="Q170" s="114">
        <v>0</v>
      </c>
      <c r="R170" s="114">
        <v>0</v>
      </c>
    </row>
    <row r="171" spans="2:18" x14ac:dyDescent="0.25">
      <c r="B171" s="402" t="s">
        <v>11</v>
      </c>
      <c r="C171" s="403"/>
      <c r="D171" s="142">
        <f>D166+D167+D168+D169+D170</f>
        <v>47.25</v>
      </c>
      <c r="E171" s="142">
        <f t="shared" ref="E171:J171" si="24">E166+E167+E168+E169+E170</f>
        <v>4749</v>
      </c>
      <c r="F171" s="142">
        <f t="shared" si="24"/>
        <v>24</v>
      </c>
      <c r="G171" s="142">
        <f t="shared" si="24"/>
        <v>2083582</v>
      </c>
      <c r="H171" s="142">
        <f t="shared" si="24"/>
        <v>132790</v>
      </c>
      <c r="I171" s="142">
        <f t="shared" si="24"/>
        <v>73</v>
      </c>
      <c r="J171" s="142">
        <f t="shared" si="24"/>
        <v>88</v>
      </c>
      <c r="K171" s="142"/>
      <c r="L171" s="142">
        <f t="shared" ref="L171:R171" si="25">L166+L167+L168+L169+L170</f>
        <v>31</v>
      </c>
      <c r="M171" s="142">
        <f t="shared" si="25"/>
        <v>34</v>
      </c>
      <c r="N171" s="142">
        <f t="shared" si="25"/>
        <v>123</v>
      </c>
      <c r="O171" s="142">
        <f t="shared" si="25"/>
        <v>119</v>
      </c>
      <c r="P171" s="142">
        <f t="shared" si="25"/>
        <v>153</v>
      </c>
      <c r="Q171" s="142">
        <f t="shared" si="25"/>
        <v>29</v>
      </c>
      <c r="R171" s="142">
        <f t="shared" si="25"/>
        <v>13</v>
      </c>
    </row>
    <row r="172" spans="2:18" x14ac:dyDescent="0.25">
      <c r="Q172" s="163"/>
      <c r="R172" s="163"/>
    </row>
    <row r="173" spans="2:18" x14ac:dyDescent="0.25">
      <c r="Q173" s="163"/>
      <c r="R173" s="163"/>
    </row>
    <row r="174" spans="2:18" x14ac:dyDescent="0.25">
      <c r="Q174" s="163"/>
      <c r="R174" s="163"/>
    </row>
    <row r="175" spans="2:18" x14ac:dyDescent="0.25">
      <c r="Q175" s="163"/>
      <c r="R175" s="163"/>
    </row>
    <row r="176" spans="2:18" x14ac:dyDescent="0.25">
      <c r="Q176" s="163"/>
      <c r="R176" s="163"/>
    </row>
    <row r="177" spans="2:18" x14ac:dyDescent="0.25">
      <c r="Q177" s="163"/>
      <c r="R177" s="163"/>
    </row>
    <row r="178" spans="2:18" ht="18.75" x14ac:dyDescent="0.3">
      <c r="B178" s="405" t="s">
        <v>140</v>
      </c>
      <c r="C178" s="405"/>
      <c r="D178" s="405"/>
      <c r="E178" s="405"/>
      <c r="F178" s="405"/>
      <c r="G178" s="405"/>
      <c r="H178" s="405"/>
      <c r="I178" s="405"/>
      <c r="J178" s="405"/>
      <c r="K178" s="405"/>
      <c r="L178" s="405"/>
      <c r="M178" s="405"/>
      <c r="N178" s="405"/>
      <c r="O178" s="405"/>
      <c r="Q178" s="163"/>
      <c r="R178" s="163"/>
    </row>
    <row r="179" spans="2:18" x14ac:dyDescent="0.25">
      <c r="Q179" s="163"/>
      <c r="R179" s="163"/>
    </row>
    <row r="180" spans="2:18" x14ac:dyDescent="0.25">
      <c r="B180" s="406" t="s">
        <v>5</v>
      </c>
      <c r="C180" s="406" t="s">
        <v>12</v>
      </c>
      <c r="D180" s="406" t="s">
        <v>6</v>
      </c>
      <c r="E180" s="406" t="s">
        <v>17</v>
      </c>
      <c r="F180" s="406" t="s">
        <v>15</v>
      </c>
      <c r="G180" s="406" t="s">
        <v>100</v>
      </c>
      <c r="H180" s="406" t="s">
        <v>14</v>
      </c>
      <c r="I180" s="406" t="s">
        <v>13</v>
      </c>
      <c r="J180" s="406" t="s">
        <v>8</v>
      </c>
      <c r="K180" s="406" t="s">
        <v>138</v>
      </c>
      <c r="L180" s="398" t="s">
        <v>113</v>
      </c>
      <c r="M180" s="409"/>
      <c r="N180" s="409"/>
      <c r="O180" s="409"/>
      <c r="P180" s="399"/>
      <c r="Q180" s="413" t="s">
        <v>16</v>
      </c>
      <c r="R180" s="413"/>
    </row>
    <row r="181" spans="2:18" ht="30" x14ac:dyDescent="0.25">
      <c r="B181" s="407"/>
      <c r="C181" s="407"/>
      <c r="D181" s="407"/>
      <c r="E181" s="407"/>
      <c r="F181" s="407"/>
      <c r="G181" s="407"/>
      <c r="H181" s="407"/>
      <c r="I181" s="407"/>
      <c r="J181" s="407"/>
      <c r="K181" s="407"/>
      <c r="L181" s="398" t="s">
        <v>1</v>
      </c>
      <c r="M181" s="399"/>
      <c r="N181" s="398" t="s">
        <v>2</v>
      </c>
      <c r="O181" s="399"/>
      <c r="P181" s="138" t="s">
        <v>10</v>
      </c>
      <c r="Q181" s="413"/>
      <c r="R181" s="413"/>
    </row>
    <row r="182" spans="2:18" x14ac:dyDescent="0.25">
      <c r="B182" s="408"/>
      <c r="C182" s="408"/>
      <c r="D182" s="408"/>
      <c r="E182" s="408"/>
      <c r="F182" s="408"/>
      <c r="G182" s="408"/>
      <c r="H182" s="408"/>
      <c r="I182" s="408"/>
      <c r="J182" s="408"/>
      <c r="K182" s="408"/>
      <c r="L182" s="138" t="s">
        <v>4</v>
      </c>
      <c r="M182" s="138" t="s">
        <v>3</v>
      </c>
      <c r="N182" s="138" t="s">
        <v>4</v>
      </c>
      <c r="O182" s="138" t="s">
        <v>3</v>
      </c>
      <c r="P182" s="138" t="s">
        <v>3</v>
      </c>
      <c r="Q182" s="143" t="s">
        <v>1</v>
      </c>
      <c r="R182" s="143" t="s">
        <v>2</v>
      </c>
    </row>
    <row r="183" spans="2:18" x14ac:dyDescent="0.25">
      <c r="B183" s="152" t="s">
        <v>0</v>
      </c>
      <c r="C183" s="400">
        <v>42716</v>
      </c>
      <c r="D183" s="111">
        <v>6</v>
      </c>
      <c r="E183" s="111">
        <v>3334</v>
      </c>
      <c r="F183" s="111">
        <v>27</v>
      </c>
      <c r="G183" s="154">
        <v>671000</v>
      </c>
      <c r="H183" s="154">
        <v>110100</v>
      </c>
      <c r="I183" s="111">
        <v>74</v>
      </c>
      <c r="J183" s="111">
        <v>28</v>
      </c>
      <c r="K183" s="111">
        <v>0</v>
      </c>
      <c r="L183" s="111">
        <v>49</v>
      </c>
      <c r="M183" s="111">
        <v>50</v>
      </c>
      <c r="N183" s="111">
        <v>93</v>
      </c>
      <c r="O183" s="111">
        <v>87</v>
      </c>
      <c r="P183" s="111">
        <f>M183+O183</f>
        <v>137</v>
      </c>
      <c r="Q183" s="112">
        <v>70</v>
      </c>
      <c r="R183" s="112">
        <v>12</v>
      </c>
    </row>
    <row r="184" spans="2:18" ht="30" x14ac:dyDescent="0.25">
      <c r="B184" s="152" t="s">
        <v>24</v>
      </c>
      <c r="C184" s="401"/>
      <c r="D184" s="110">
        <v>9</v>
      </c>
      <c r="E184" s="110">
        <v>1897</v>
      </c>
      <c r="F184" s="110">
        <v>1</v>
      </c>
      <c r="G184" s="110">
        <v>1043717</v>
      </c>
      <c r="H184" s="110">
        <v>130750</v>
      </c>
      <c r="I184" s="110">
        <v>0</v>
      </c>
      <c r="J184" s="110">
        <v>68</v>
      </c>
      <c r="K184" s="110">
        <v>0</v>
      </c>
      <c r="L184" s="110">
        <v>25</v>
      </c>
      <c r="M184" s="110">
        <v>23</v>
      </c>
      <c r="N184" s="110">
        <v>10</v>
      </c>
      <c r="O184" s="110">
        <v>11</v>
      </c>
      <c r="P184" s="111">
        <f t="shared" ref="P184:P187" si="26">M184+O184</f>
        <v>34</v>
      </c>
      <c r="Q184" s="110">
        <v>20</v>
      </c>
      <c r="R184" s="110">
        <v>0</v>
      </c>
    </row>
    <row r="185" spans="2:18" ht="30" x14ac:dyDescent="0.25">
      <c r="B185" s="152" t="s">
        <v>25</v>
      </c>
      <c r="C185" s="401"/>
      <c r="D185" s="110">
        <v>15</v>
      </c>
      <c r="E185" s="110">
        <v>1130</v>
      </c>
      <c r="F185" s="154">
        <v>0</v>
      </c>
      <c r="G185" s="110">
        <v>267408</v>
      </c>
      <c r="H185" s="110">
        <v>532</v>
      </c>
      <c r="I185" s="110">
        <v>32</v>
      </c>
      <c r="J185" s="110">
        <v>16</v>
      </c>
      <c r="K185" s="110">
        <v>0</v>
      </c>
      <c r="L185" s="110">
        <v>14</v>
      </c>
      <c r="M185" s="110">
        <v>14</v>
      </c>
      <c r="N185" s="110">
        <v>10</v>
      </c>
      <c r="O185" s="110">
        <v>10</v>
      </c>
      <c r="P185" s="111">
        <f t="shared" si="26"/>
        <v>24</v>
      </c>
      <c r="Q185" s="113">
        <v>7</v>
      </c>
      <c r="R185" s="112">
        <v>2</v>
      </c>
    </row>
    <row r="186" spans="2:18" ht="30" x14ac:dyDescent="0.25">
      <c r="B186" s="153" t="s">
        <v>26</v>
      </c>
      <c r="C186" s="401"/>
      <c r="D186" s="154">
        <v>12</v>
      </c>
      <c r="E186" s="154">
        <v>0</v>
      </c>
      <c r="F186" s="154">
        <v>0</v>
      </c>
      <c r="G186" s="154">
        <v>76500</v>
      </c>
      <c r="H186" s="154">
        <v>0</v>
      </c>
      <c r="I186" s="154">
        <v>12</v>
      </c>
      <c r="J186" s="154">
        <v>10</v>
      </c>
      <c r="K186" s="154">
        <v>0</v>
      </c>
      <c r="L186" s="154">
        <v>12</v>
      </c>
      <c r="M186" s="154">
        <v>9</v>
      </c>
      <c r="N186" s="154">
        <v>2</v>
      </c>
      <c r="O186" s="154">
        <v>1</v>
      </c>
      <c r="P186" s="111">
        <f t="shared" si="26"/>
        <v>10</v>
      </c>
      <c r="Q186" s="135">
        <v>5</v>
      </c>
      <c r="R186" s="135">
        <v>0</v>
      </c>
    </row>
    <row r="187" spans="2:18" x14ac:dyDescent="0.25">
      <c r="B187" s="152" t="s">
        <v>85</v>
      </c>
      <c r="C187" s="436"/>
      <c r="D187" s="154">
        <v>36.44</v>
      </c>
      <c r="E187" s="154">
        <v>494</v>
      </c>
      <c r="F187" s="154">
        <v>0</v>
      </c>
      <c r="G187" s="154">
        <v>0</v>
      </c>
      <c r="H187" s="154">
        <v>264890.5</v>
      </c>
      <c r="I187" s="154">
        <v>0</v>
      </c>
      <c r="J187" s="154">
        <v>60</v>
      </c>
      <c r="K187" s="154">
        <v>0</v>
      </c>
      <c r="L187" s="154">
        <v>39</v>
      </c>
      <c r="M187" s="154">
        <v>39</v>
      </c>
      <c r="N187" s="154">
        <v>0</v>
      </c>
      <c r="O187" s="154">
        <v>0</v>
      </c>
      <c r="P187" s="111">
        <f t="shared" si="26"/>
        <v>39</v>
      </c>
      <c r="Q187" s="114">
        <v>90</v>
      </c>
      <c r="R187" s="114">
        <v>0</v>
      </c>
    </row>
    <row r="188" spans="2:18" x14ac:dyDescent="0.25">
      <c r="B188" s="402" t="s">
        <v>11</v>
      </c>
      <c r="C188" s="403"/>
      <c r="D188" s="142">
        <f>D183+D184+D185+D186+D187</f>
        <v>78.44</v>
      </c>
      <c r="E188" s="142">
        <f t="shared" ref="E188:J188" si="27">E183+E184+E185+E186+E187</f>
        <v>6855</v>
      </c>
      <c r="F188" s="142">
        <f t="shared" si="27"/>
        <v>28</v>
      </c>
      <c r="G188" s="142">
        <f t="shared" si="27"/>
        <v>2058625</v>
      </c>
      <c r="H188" s="142">
        <f t="shared" si="27"/>
        <v>506272.5</v>
      </c>
      <c r="I188" s="142">
        <f t="shared" si="27"/>
        <v>118</v>
      </c>
      <c r="J188" s="142">
        <f t="shared" si="27"/>
        <v>182</v>
      </c>
      <c r="K188" s="142"/>
      <c r="L188" s="142">
        <f t="shared" ref="L188:R188" si="28">L183+L184+L185+L186+L187</f>
        <v>139</v>
      </c>
      <c r="M188" s="142">
        <f t="shared" si="28"/>
        <v>135</v>
      </c>
      <c r="N188" s="142">
        <f t="shared" si="28"/>
        <v>115</v>
      </c>
      <c r="O188" s="142">
        <f t="shared" si="28"/>
        <v>109</v>
      </c>
      <c r="P188" s="142">
        <f t="shared" si="28"/>
        <v>244</v>
      </c>
      <c r="Q188" s="142">
        <f t="shared" si="28"/>
        <v>192</v>
      </c>
      <c r="R188" s="142">
        <f t="shared" si="28"/>
        <v>14</v>
      </c>
    </row>
    <row r="189" spans="2:18" x14ac:dyDescent="0.25">
      <c r="Q189" s="163"/>
      <c r="R189" s="163"/>
    </row>
    <row r="190" spans="2:18" x14ac:dyDescent="0.25">
      <c r="Q190" s="163"/>
      <c r="R190" s="163"/>
    </row>
    <row r="191" spans="2:18" x14ac:dyDescent="0.25">
      <c r="Q191" s="163"/>
      <c r="R191" s="163"/>
    </row>
    <row r="192" spans="2:18" x14ac:dyDescent="0.25">
      <c r="Q192" s="163"/>
      <c r="R192" s="163"/>
    </row>
    <row r="193" spans="2:18" x14ac:dyDescent="0.25">
      <c r="Q193" s="163"/>
      <c r="R193" s="163"/>
    </row>
    <row r="194" spans="2:18" ht="18.75" x14ac:dyDescent="0.3">
      <c r="B194" s="405" t="s">
        <v>141</v>
      </c>
      <c r="C194" s="405"/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  <c r="O194" s="405"/>
      <c r="Q194" s="163"/>
      <c r="R194" s="163"/>
    </row>
    <row r="195" spans="2:18" x14ac:dyDescent="0.25">
      <c r="Q195" s="163"/>
      <c r="R195" s="163"/>
    </row>
    <row r="196" spans="2:18" x14ac:dyDescent="0.25">
      <c r="B196" s="406" t="s">
        <v>5</v>
      </c>
      <c r="C196" s="406" t="s">
        <v>12</v>
      </c>
      <c r="D196" s="406" t="s">
        <v>6</v>
      </c>
      <c r="E196" s="406" t="s">
        <v>17</v>
      </c>
      <c r="F196" s="406" t="s">
        <v>15</v>
      </c>
      <c r="G196" s="406" t="s">
        <v>100</v>
      </c>
      <c r="H196" s="406" t="s">
        <v>14</v>
      </c>
      <c r="I196" s="406" t="s">
        <v>13</v>
      </c>
      <c r="J196" s="406" t="s">
        <v>8</v>
      </c>
      <c r="K196" s="406" t="s">
        <v>138</v>
      </c>
      <c r="L196" s="398" t="s">
        <v>113</v>
      </c>
      <c r="M196" s="409"/>
      <c r="N196" s="409"/>
      <c r="O196" s="409"/>
      <c r="P196" s="399"/>
      <c r="Q196" s="413" t="s">
        <v>16</v>
      </c>
      <c r="R196" s="413"/>
    </row>
    <row r="197" spans="2:18" ht="30" x14ac:dyDescent="0.25">
      <c r="B197" s="407"/>
      <c r="C197" s="407"/>
      <c r="D197" s="407"/>
      <c r="E197" s="407"/>
      <c r="F197" s="407"/>
      <c r="G197" s="407"/>
      <c r="H197" s="407"/>
      <c r="I197" s="407"/>
      <c r="J197" s="407"/>
      <c r="K197" s="407"/>
      <c r="L197" s="398" t="s">
        <v>1</v>
      </c>
      <c r="M197" s="399"/>
      <c r="N197" s="398" t="s">
        <v>2</v>
      </c>
      <c r="O197" s="399"/>
      <c r="P197" s="138" t="s">
        <v>10</v>
      </c>
      <c r="Q197" s="413"/>
      <c r="R197" s="413"/>
    </row>
    <row r="198" spans="2:18" x14ac:dyDescent="0.25">
      <c r="B198" s="408"/>
      <c r="C198" s="408"/>
      <c r="D198" s="408"/>
      <c r="E198" s="408"/>
      <c r="F198" s="408"/>
      <c r="G198" s="408"/>
      <c r="H198" s="408"/>
      <c r="I198" s="408"/>
      <c r="J198" s="408"/>
      <c r="K198" s="408"/>
      <c r="L198" s="138" t="s">
        <v>4</v>
      </c>
      <c r="M198" s="138" t="s">
        <v>3</v>
      </c>
      <c r="N198" s="138" t="s">
        <v>4</v>
      </c>
      <c r="O198" s="138" t="s">
        <v>3</v>
      </c>
      <c r="P198" s="138" t="s">
        <v>3</v>
      </c>
      <c r="Q198" s="143" t="s">
        <v>1</v>
      </c>
      <c r="R198" s="143" t="s">
        <v>2</v>
      </c>
    </row>
    <row r="199" spans="2:18" x14ac:dyDescent="0.25">
      <c r="B199" s="152" t="s">
        <v>0</v>
      </c>
      <c r="C199" s="400">
        <v>42717</v>
      </c>
      <c r="D199" s="111">
        <v>0</v>
      </c>
      <c r="E199" s="111">
        <v>4254</v>
      </c>
      <c r="F199" s="111">
        <v>36</v>
      </c>
      <c r="G199" s="154">
        <v>943000</v>
      </c>
      <c r="H199" s="154">
        <v>73400</v>
      </c>
      <c r="I199" s="111">
        <v>89</v>
      </c>
      <c r="J199" s="111">
        <v>38</v>
      </c>
      <c r="K199" s="111">
        <v>0</v>
      </c>
      <c r="L199" s="111">
        <v>57</v>
      </c>
      <c r="M199" s="111">
        <v>52</v>
      </c>
      <c r="N199" s="111">
        <v>101</v>
      </c>
      <c r="O199" s="111">
        <v>102</v>
      </c>
      <c r="P199" s="111">
        <f>M199+O199</f>
        <v>154</v>
      </c>
      <c r="Q199" s="112">
        <v>115</v>
      </c>
      <c r="R199" s="112">
        <v>13</v>
      </c>
    </row>
    <row r="200" spans="2:18" ht="30" x14ac:dyDescent="0.25">
      <c r="B200" s="152" t="s">
        <v>24</v>
      </c>
      <c r="C200" s="401"/>
      <c r="D200" s="110">
        <v>34.6</v>
      </c>
      <c r="E200" s="110">
        <v>2134</v>
      </c>
      <c r="F200" s="110">
        <v>3</v>
      </c>
      <c r="G200" s="110">
        <v>1212117</v>
      </c>
      <c r="H200" s="110">
        <v>103180</v>
      </c>
      <c r="I200" s="110">
        <v>9</v>
      </c>
      <c r="J200" s="110">
        <v>66</v>
      </c>
      <c r="K200" s="110">
        <v>0</v>
      </c>
      <c r="L200" s="110">
        <v>23</v>
      </c>
      <c r="M200" s="110">
        <v>25</v>
      </c>
      <c r="N200" s="110">
        <v>10</v>
      </c>
      <c r="O200" s="110">
        <v>8</v>
      </c>
      <c r="P200" s="111">
        <f t="shared" ref="P200:P203" si="29">M200+O200</f>
        <v>33</v>
      </c>
      <c r="Q200" s="110">
        <v>20</v>
      </c>
      <c r="R200" s="110">
        <v>0</v>
      </c>
    </row>
    <row r="201" spans="2:18" ht="30" x14ac:dyDescent="0.25">
      <c r="B201" s="152" t="s">
        <v>25</v>
      </c>
      <c r="C201" s="401"/>
      <c r="D201" s="110">
        <v>10</v>
      </c>
      <c r="E201" s="110">
        <v>780</v>
      </c>
      <c r="F201" s="154">
        <v>0</v>
      </c>
      <c r="G201" s="110">
        <v>374444</v>
      </c>
      <c r="H201" s="110">
        <v>530</v>
      </c>
      <c r="I201" s="110">
        <v>26</v>
      </c>
      <c r="J201" s="110">
        <v>31</v>
      </c>
      <c r="K201" s="110">
        <v>0</v>
      </c>
      <c r="L201" s="110">
        <v>13</v>
      </c>
      <c r="M201" s="110">
        <v>13</v>
      </c>
      <c r="N201" s="110">
        <v>10</v>
      </c>
      <c r="O201" s="110">
        <v>10</v>
      </c>
      <c r="P201" s="111">
        <f t="shared" si="29"/>
        <v>23</v>
      </c>
      <c r="Q201" s="113">
        <v>7</v>
      </c>
      <c r="R201" s="112">
        <v>2</v>
      </c>
    </row>
    <row r="202" spans="2:18" ht="30" x14ac:dyDescent="0.25">
      <c r="B202" s="153" t="s">
        <v>26</v>
      </c>
      <c r="C202" s="401"/>
      <c r="D202" s="154">
        <v>12</v>
      </c>
      <c r="E202" s="154">
        <v>40</v>
      </c>
      <c r="F202" s="154">
        <v>0</v>
      </c>
      <c r="G202" s="154">
        <v>80850</v>
      </c>
      <c r="H202" s="154">
        <v>6200</v>
      </c>
      <c r="I202" s="154">
        <v>15</v>
      </c>
      <c r="J202" s="154">
        <v>14</v>
      </c>
      <c r="K202" s="154">
        <v>0</v>
      </c>
      <c r="L202" s="154">
        <v>11</v>
      </c>
      <c r="M202" s="154">
        <v>10</v>
      </c>
      <c r="N202" s="154">
        <v>2</v>
      </c>
      <c r="O202" s="154">
        <v>2</v>
      </c>
      <c r="P202" s="111">
        <f t="shared" si="29"/>
        <v>12</v>
      </c>
      <c r="Q202" s="135">
        <v>2</v>
      </c>
      <c r="R202" s="135">
        <v>2</v>
      </c>
    </row>
    <row r="203" spans="2:18" x14ac:dyDescent="0.25">
      <c r="B203" s="152" t="s">
        <v>85</v>
      </c>
      <c r="C203" s="436"/>
      <c r="D203" s="154">
        <v>45.76</v>
      </c>
      <c r="E203" s="154">
        <v>494</v>
      </c>
      <c r="F203" s="154">
        <v>0</v>
      </c>
      <c r="G203" s="154">
        <v>0</v>
      </c>
      <c r="H203" s="154">
        <v>216015</v>
      </c>
      <c r="I203" s="154">
        <v>0</v>
      </c>
      <c r="J203" s="154">
        <v>62</v>
      </c>
      <c r="K203" s="154">
        <v>0</v>
      </c>
      <c r="L203" s="154">
        <v>37</v>
      </c>
      <c r="M203" s="154">
        <v>37</v>
      </c>
      <c r="N203" s="154">
        <v>0</v>
      </c>
      <c r="O203" s="154">
        <v>0</v>
      </c>
      <c r="P203" s="111">
        <f t="shared" si="29"/>
        <v>37</v>
      </c>
      <c r="Q203" s="114">
        <v>90</v>
      </c>
      <c r="R203" s="114">
        <v>0</v>
      </c>
    </row>
    <row r="204" spans="2:18" x14ac:dyDescent="0.25">
      <c r="B204" s="402" t="s">
        <v>11</v>
      </c>
      <c r="C204" s="403"/>
      <c r="D204" s="142">
        <f>D199+D200+D201+D202+D203</f>
        <v>102.36</v>
      </c>
      <c r="E204" s="142">
        <f t="shared" ref="E204:J204" si="30">E199+E200+E201+E202+E203</f>
        <v>7702</v>
      </c>
      <c r="F204" s="142">
        <f t="shared" si="30"/>
        <v>39</v>
      </c>
      <c r="G204" s="142">
        <f t="shared" si="30"/>
        <v>2610411</v>
      </c>
      <c r="H204" s="142">
        <f t="shared" si="30"/>
        <v>399325</v>
      </c>
      <c r="I204" s="142">
        <f t="shared" si="30"/>
        <v>139</v>
      </c>
      <c r="J204" s="142">
        <f t="shared" si="30"/>
        <v>211</v>
      </c>
      <c r="K204" s="142"/>
      <c r="L204" s="142">
        <f t="shared" ref="L204:R204" si="31">L199+L200+L201+L202+L203</f>
        <v>141</v>
      </c>
      <c r="M204" s="142">
        <f t="shared" si="31"/>
        <v>137</v>
      </c>
      <c r="N204" s="142">
        <f t="shared" si="31"/>
        <v>123</v>
      </c>
      <c r="O204" s="142">
        <f t="shared" si="31"/>
        <v>122</v>
      </c>
      <c r="P204" s="142">
        <f t="shared" si="31"/>
        <v>259</v>
      </c>
      <c r="Q204" s="142">
        <f t="shared" si="31"/>
        <v>234</v>
      </c>
      <c r="R204" s="142">
        <f t="shared" si="31"/>
        <v>17</v>
      </c>
    </row>
    <row r="205" spans="2:18" x14ac:dyDescent="0.25">
      <c r="Q205" s="163"/>
      <c r="R205" s="163"/>
    </row>
    <row r="206" spans="2:18" x14ac:dyDescent="0.25">
      <c r="Q206" s="163"/>
      <c r="R206" s="163"/>
    </row>
    <row r="207" spans="2:18" x14ac:dyDescent="0.25">
      <c r="Q207" s="163"/>
      <c r="R207" s="163"/>
    </row>
    <row r="208" spans="2:18" x14ac:dyDescent="0.25">
      <c r="Q208" s="163"/>
      <c r="R208" s="163"/>
    </row>
    <row r="209" spans="2:18" ht="18.75" x14ac:dyDescent="0.3">
      <c r="B209" s="405" t="s">
        <v>142</v>
      </c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Q209" s="163"/>
      <c r="R209" s="163"/>
    </row>
    <row r="210" spans="2:18" x14ac:dyDescent="0.25">
      <c r="Q210" s="163"/>
      <c r="R210" s="163"/>
    </row>
    <row r="211" spans="2:18" x14ac:dyDescent="0.25">
      <c r="B211" s="406" t="s">
        <v>5</v>
      </c>
      <c r="C211" s="406" t="s">
        <v>12</v>
      </c>
      <c r="D211" s="406" t="s">
        <v>6</v>
      </c>
      <c r="E211" s="406" t="s">
        <v>17</v>
      </c>
      <c r="F211" s="406" t="s">
        <v>15</v>
      </c>
      <c r="G211" s="406" t="s">
        <v>100</v>
      </c>
      <c r="H211" s="406" t="s">
        <v>14</v>
      </c>
      <c r="I211" s="406" t="s">
        <v>13</v>
      </c>
      <c r="J211" s="406" t="s">
        <v>8</v>
      </c>
      <c r="K211" s="406" t="s">
        <v>138</v>
      </c>
      <c r="L211" s="398" t="s">
        <v>113</v>
      </c>
      <c r="M211" s="409"/>
      <c r="N211" s="409"/>
      <c r="O211" s="409"/>
      <c r="P211" s="399"/>
      <c r="Q211" s="413" t="s">
        <v>16</v>
      </c>
      <c r="R211" s="413"/>
    </row>
    <row r="212" spans="2:18" ht="30" x14ac:dyDescent="0.25">
      <c r="B212" s="407"/>
      <c r="C212" s="407"/>
      <c r="D212" s="407"/>
      <c r="E212" s="407"/>
      <c r="F212" s="407"/>
      <c r="G212" s="407"/>
      <c r="H212" s="407"/>
      <c r="I212" s="407"/>
      <c r="J212" s="407"/>
      <c r="K212" s="407"/>
      <c r="L212" s="398" t="s">
        <v>1</v>
      </c>
      <c r="M212" s="399"/>
      <c r="N212" s="398" t="s">
        <v>2</v>
      </c>
      <c r="O212" s="399"/>
      <c r="P212" s="138" t="s">
        <v>10</v>
      </c>
      <c r="Q212" s="413"/>
      <c r="R212" s="413"/>
    </row>
    <row r="213" spans="2:18" x14ac:dyDescent="0.25">
      <c r="B213" s="408"/>
      <c r="C213" s="408"/>
      <c r="D213" s="408"/>
      <c r="E213" s="408"/>
      <c r="F213" s="408"/>
      <c r="G213" s="408"/>
      <c r="H213" s="408"/>
      <c r="I213" s="408"/>
      <c r="J213" s="408"/>
      <c r="K213" s="408"/>
      <c r="L213" s="138" t="s">
        <v>4</v>
      </c>
      <c r="M213" s="138" t="s">
        <v>3</v>
      </c>
      <c r="N213" s="138" t="s">
        <v>4</v>
      </c>
      <c r="O213" s="138" t="s">
        <v>3</v>
      </c>
      <c r="P213" s="138" t="s">
        <v>3</v>
      </c>
      <c r="Q213" s="143" t="s">
        <v>1</v>
      </c>
      <c r="R213" s="143" t="s">
        <v>2</v>
      </c>
    </row>
    <row r="214" spans="2:18" x14ac:dyDescent="0.25">
      <c r="B214" s="153" t="s">
        <v>0</v>
      </c>
      <c r="C214" s="400">
        <v>42718</v>
      </c>
      <c r="D214" s="155">
        <v>17</v>
      </c>
      <c r="E214" s="155">
        <v>4295</v>
      </c>
      <c r="F214" s="155">
        <v>30</v>
      </c>
      <c r="G214" s="154">
        <v>549500</v>
      </c>
      <c r="H214" s="154">
        <v>110700</v>
      </c>
      <c r="I214" s="155">
        <v>84</v>
      </c>
      <c r="J214" s="155">
        <v>37</v>
      </c>
      <c r="K214" s="155">
        <v>0</v>
      </c>
      <c r="L214" s="155">
        <v>54</v>
      </c>
      <c r="M214" s="155">
        <v>51</v>
      </c>
      <c r="N214" s="155">
        <v>101</v>
      </c>
      <c r="O214" s="155">
        <v>99</v>
      </c>
      <c r="P214" s="155">
        <f>M214+O214</f>
        <v>150</v>
      </c>
      <c r="Q214" s="156">
        <v>106</v>
      </c>
      <c r="R214" s="156">
        <v>11</v>
      </c>
    </row>
    <row r="215" spans="2:18" ht="30" x14ac:dyDescent="0.25">
      <c r="B215" s="152" t="s">
        <v>24</v>
      </c>
      <c r="C215" s="401"/>
      <c r="D215" s="110">
        <v>33.67</v>
      </c>
      <c r="E215" s="110">
        <v>1047</v>
      </c>
      <c r="F215" s="110">
        <v>0</v>
      </c>
      <c r="G215" s="110">
        <v>780665</v>
      </c>
      <c r="H215" s="110">
        <v>107040</v>
      </c>
      <c r="I215" s="110">
        <v>0</v>
      </c>
      <c r="J215" s="110">
        <v>37</v>
      </c>
      <c r="K215" s="110">
        <v>0</v>
      </c>
      <c r="L215" s="110">
        <v>24</v>
      </c>
      <c r="M215" s="110">
        <v>23</v>
      </c>
      <c r="N215" s="110">
        <v>10</v>
      </c>
      <c r="O215" s="110">
        <v>9</v>
      </c>
      <c r="P215" s="111">
        <f t="shared" ref="P215:P218" si="32">M215+O215</f>
        <v>32</v>
      </c>
      <c r="Q215" s="110">
        <v>20</v>
      </c>
      <c r="R215" s="110">
        <v>0</v>
      </c>
    </row>
    <row r="216" spans="2:18" ht="30" x14ac:dyDescent="0.25">
      <c r="B216" s="152" t="s">
        <v>25</v>
      </c>
      <c r="C216" s="401"/>
      <c r="D216" s="110">
        <v>16</v>
      </c>
      <c r="E216" s="110">
        <v>1312</v>
      </c>
      <c r="F216" s="154">
        <v>0</v>
      </c>
      <c r="G216" s="110">
        <v>298378</v>
      </c>
      <c r="H216" s="110">
        <v>959</v>
      </c>
      <c r="I216" s="110">
        <v>38</v>
      </c>
      <c r="J216" s="110">
        <v>27</v>
      </c>
      <c r="K216" s="110">
        <v>0</v>
      </c>
      <c r="L216" s="110">
        <v>14</v>
      </c>
      <c r="M216" s="110">
        <v>13</v>
      </c>
      <c r="N216" s="110">
        <v>10</v>
      </c>
      <c r="O216" s="110">
        <v>10</v>
      </c>
      <c r="P216" s="111">
        <f t="shared" si="32"/>
        <v>23</v>
      </c>
      <c r="Q216" s="113">
        <v>7</v>
      </c>
      <c r="R216" s="112">
        <v>2</v>
      </c>
    </row>
    <row r="217" spans="2:18" ht="30" x14ac:dyDescent="0.25">
      <c r="B217" s="153" t="s">
        <v>26</v>
      </c>
      <c r="C217" s="401"/>
      <c r="D217" s="154">
        <v>18</v>
      </c>
      <c r="E217" s="154">
        <v>50</v>
      </c>
      <c r="F217" s="154">
        <v>0</v>
      </c>
      <c r="G217" s="154">
        <v>77002</v>
      </c>
      <c r="H217" s="154">
        <v>0</v>
      </c>
      <c r="I217" s="154">
        <v>14</v>
      </c>
      <c r="J217" s="154">
        <v>12</v>
      </c>
      <c r="K217" s="154">
        <v>0</v>
      </c>
      <c r="L217" s="154">
        <v>10</v>
      </c>
      <c r="M217" s="154">
        <v>9</v>
      </c>
      <c r="N217" s="154">
        <v>2</v>
      </c>
      <c r="O217" s="154">
        <v>2</v>
      </c>
      <c r="P217" s="111">
        <f t="shared" si="32"/>
        <v>11</v>
      </c>
      <c r="Q217" s="135">
        <v>5</v>
      </c>
      <c r="R217" s="135">
        <v>0</v>
      </c>
    </row>
    <row r="218" spans="2:18" x14ac:dyDescent="0.25">
      <c r="B218" s="152" t="s">
        <v>85</v>
      </c>
      <c r="C218" s="436"/>
      <c r="D218" s="154">
        <v>24.4</v>
      </c>
      <c r="E218" s="154">
        <v>330</v>
      </c>
      <c r="F218" s="154">
        <v>0</v>
      </c>
      <c r="G218" s="154">
        <v>0</v>
      </c>
      <c r="H218" s="154">
        <v>212480</v>
      </c>
      <c r="I218" s="154">
        <v>0</v>
      </c>
      <c r="J218" s="154">
        <v>55</v>
      </c>
      <c r="K218" s="154">
        <v>0</v>
      </c>
      <c r="L218" s="154">
        <v>34</v>
      </c>
      <c r="M218" s="154">
        <v>34</v>
      </c>
      <c r="N218" s="154">
        <v>0</v>
      </c>
      <c r="O218" s="154">
        <v>0</v>
      </c>
      <c r="P218" s="111">
        <f t="shared" si="32"/>
        <v>34</v>
      </c>
      <c r="Q218" s="114">
        <v>90</v>
      </c>
      <c r="R218" s="114">
        <v>0</v>
      </c>
    </row>
    <row r="219" spans="2:18" x14ac:dyDescent="0.25">
      <c r="B219" s="402" t="s">
        <v>11</v>
      </c>
      <c r="C219" s="403"/>
      <c r="D219" s="142">
        <f>D214+D215+D216+D217+D218</f>
        <v>109.07</v>
      </c>
      <c r="E219" s="142">
        <f t="shared" ref="E219:J219" si="33">E214+E215+E216+E217+E218</f>
        <v>7034</v>
      </c>
      <c r="F219" s="142">
        <f t="shared" si="33"/>
        <v>30</v>
      </c>
      <c r="G219" s="142">
        <f t="shared" si="33"/>
        <v>1705545</v>
      </c>
      <c r="H219" s="142">
        <f t="shared" si="33"/>
        <v>431179</v>
      </c>
      <c r="I219" s="142">
        <f t="shared" si="33"/>
        <v>136</v>
      </c>
      <c r="J219" s="142">
        <f t="shared" si="33"/>
        <v>168</v>
      </c>
      <c r="K219" s="142"/>
      <c r="L219" s="142">
        <f t="shared" ref="L219:R219" si="34">L214+L215+L216+L217+L218</f>
        <v>136</v>
      </c>
      <c r="M219" s="142">
        <f t="shared" si="34"/>
        <v>130</v>
      </c>
      <c r="N219" s="142">
        <f t="shared" si="34"/>
        <v>123</v>
      </c>
      <c r="O219" s="142">
        <f t="shared" si="34"/>
        <v>120</v>
      </c>
      <c r="P219" s="142">
        <f t="shared" si="34"/>
        <v>250</v>
      </c>
      <c r="Q219" s="142">
        <f t="shared" si="34"/>
        <v>228</v>
      </c>
      <c r="R219" s="142">
        <f t="shared" si="34"/>
        <v>13</v>
      </c>
    </row>
    <row r="220" spans="2:18" x14ac:dyDescent="0.25">
      <c r="Q220" s="163"/>
      <c r="R220" s="163"/>
    </row>
    <row r="221" spans="2:18" x14ac:dyDescent="0.25">
      <c r="Q221" s="163"/>
      <c r="R221" s="163"/>
    </row>
    <row r="222" spans="2:18" x14ac:dyDescent="0.25">
      <c r="Q222" s="163"/>
      <c r="R222" s="163"/>
    </row>
    <row r="223" spans="2:18" ht="18.75" x14ac:dyDescent="0.3">
      <c r="B223" s="405" t="s">
        <v>143</v>
      </c>
      <c r="C223" s="405"/>
      <c r="D223" s="405"/>
      <c r="E223" s="405"/>
      <c r="F223" s="405"/>
      <c r="G223" s="405"/>
      <c r="H223" s="405"/>
      <c r="I223" s="405"/>
      <c r="J223" s="405"/>
      <c r="K223" s="405"/>
      <c r="L223" s="405"/>
      <c r="M223" s="405"/>
      <c r="N223" s="405"/>
      <c r="O223" s="405"/>
      <c r="Q223" s="163"/>
      <c r="R223" s="163"/>
    </row>
    <row r="224" spans="2:18" x14ac:dyDescent="0.25">
      <c r="Q224" s="163"/>
      <c r="R224" s="163"/>
    </row>
    <row r="225" spans="2:18" x14ac:dyDescent="0.25">
      <c r="B225" s="406" t="s">
        <v>5</v>
      </c>
      <c r="C225" s="406" t="s">
        <v>12</v>
      </c>
      <c r="D225" s="406" t="s">
        <v>6</v>
      </c>
      <c r="E225" s="406" t="s">
        <v>17</v>
      </c>
      <c r="F225" s="406" t="s">
        <v>15</v>
      </c>
      <c r="G225" s="406" t="s">
        <v>100</v>
      </c>
      <c r="H225" s="406" t="s">
        <v>14</v>
      </c>
      <c r="I225" s="406" t="s">
        <v>13</v>
      </c>
      <c r="J225" s="406" t="s">
        <v>8</v>
      </c>
      <c r="K225" s="406" t="s">
        <v>138</v>
      </c>
      <c r="L225" s="398" t="s">
        <v>113</v>
      </c>
      <c r="M225" s="409"/>
      <c r="N225" s="409"/>
      <c r="O225" s="409"/>
      <c r="P225" s="399"/>
      <c r="Q225" s="413" t="s">
        <v>16</v>
      </c>
      <c r="R225" s="413"/>
    </row>
    <row r="226" spans="2:18" ht="30" x14ac:dyDescent="0.25">
      <c r="B226" s="407"/>
      <c r="C226" s="407"/>
      <c r="D226" s="407"/>
      <c r="E226" s="407"/>
      <c r="F226" s="407"/>
      <c r="G226" s="407"/>
      <c r="H226" s="407"/>
      <c r="I226" s="407"/>
      <c r="J226" s="407"/>
      <c r="K226" s="407"/>
      <c r="L226" s="398" t="s">
        <v>1</v>
      </c>
      <c r="M226" s="399"/>
      <c r="N226" s="398" t="s">
        <v>2</v>
      </c>
      <c r="O226" s="399"/>
      <c r="P226" s="138" t="s">
        <v>10</v>
      </c>
      <c r="Q226" s="413"/>
      <c r="R226" s="413"/>
    </row>
    <row r="227" spans="2:18" x14ac:dyDescent="0.25">
      <c r="B227" s="408"/>
      <c r="C227" s="408"/>
      <c r="D227" s="408"/>
      <c r="E227" s="408"/>
      <c r="F227" s="408"/>
      <c r="G227" s="408"/>
      <c r="H227" s="408"/>
      <c r="I227" s="408"/>
      <c r="J227" s="408"/>
      <c r="K227" s="408"/>
      <c r="L227" s="138" t="s">
        <v>4</v>
      </c>
      <c r="M227" s="138" t="s">
        <v>3</v>
      </c>
      <c r="N227" s="138" t="s">
        <v>4</v>
      </c>
      <c r="O227" s="138" t="s">
        <v>3</v>
      </c>
      <c r="P227" s="138" t="s">
        <v>3</v>
      </c>
      <c r="Q227" s="143" t="s">
        <v>1</v>
      </c>
      <c r="R227" s="143" t="s">
        <v>2</v>
      </c>
    </row>
    <row r="228" spans="2:18" x14ac:dyDescent="0.25">
      <c r="B228" s="153" t="s">
        <v>0</v>
      </c>
      <c r="C228" s="400">
        <v>42719</v>
      </c>
      <c r="D228" s="155">
        <v>12</v>
      </c>
      <c r="E228" s="155">
        <v>3102</v>
      </c>
      <c r="F228" s="155">
        <v>43</v>
      </c>
      <c r="G228" s="154">
        <v>1557000</v>
      </c>
      <c r="H228" s="154">
        <v>123200</v>
      </c>
      <c r="I228" s="155">
        <v>65</v>
      </c>
      <c r="J228" s="155">
        <v>61</v>
      </c>
      <c r="K228" s="155">
        <v>0</v>
      </c>
      <c r="L228" s="155">
        <v>58</v>
      </c>
      <c r="M228" s="155">
        <v>55</v>
      </c>
      <c r="N228" s="155">
        <v>98</v>
      </c>
      <c r="O228" s="155">
        <v>70</v>
      </c>
      <c r="P228" s="155">
        <f>M228+O228</f>
        <v>125</v>
      </c>
      <c r="Q228" s="156">
        <v>89</v>
      </c>
      <c r="R228" s="156">
        <v>11</v>
      </c>
    </row>
    <row r="229" spans="2:18" ht="30" x14ac:dyDescent="0.25">
      <c r="B229" s="152" t="s">
        <v>24</v>
      </c>
      <c r="C229" s="401"/>
      <c r="D229" s="110">
        <v>0.6</v>
      </c>
      <c r="E229" s="110">
        <v>1249</v>
      </c>
      <c r="F229" s="110">
        <v>0</v>
      </c>
      <c r="G229" s="110">
        <v>252492</v>
      </c>
      <c r="H229" s="110">
        <v>119380</v>
      </c>
      <c r="I229" s="110">
        <v>3</v>
      </c>
      <c r="J229" s="110">
        <v>41</v>
      </c>
      <c r="K229" s="110">
        <v>0</v>
      </c>
      <c r="L229" s="110">
        <v>24</v>
      </c>
      <c r="M229" s="110">
        <v>23</v>
      </c>
      <c r="N229" s="110">
        <v>10</v>
      </c>
      <c r="O229" s="110">
        <v>11</v>
      </c>
      <c r="P229" s="111">
        <f t="shared" ref="P229:P232" si="35">M229+O229</f>
        <v>34</v>
      </c>
      <c r="Q229" s="110">
        <v>19</v>
      </c>
      <c r="R229" s="110">
        <v>0</v>
      </c>
    </row>
    <row r="230" spans="2:18" ht="30" x14ac:dyDescent="0.25">
      <c r="B230" s="152" t="s">
        <v>25</v>
      </c>
      <c r="C230" s="401"/>
      <c r="D230" s="110">
        <v>18</v>
      </c>
      <c r="E230" s="110">
        <v>685</v>
      </c>
      <c r="F230" s="154">
        <v>0</v>
      </c>
      <c r="G230" s="110">
        <v>303878</v>
      </c>
      <c r="H230" s="110">
        <v>642</v>
      </c>
      <c r="I230" s="110">
        <v>32</v>
      </c>
      <c r="J230" s="110">
        <v>28</v>
      </c>
      <c r="K230" s="110">
        <v>0</v>
      </c>
      <c r="L230" s="110">
        <v>13</v>
      </c>
      <c r="M230" s="110">
        <v>13</v>
      </c>
      <c r="N230" s="110">
        <v>0</v>
      </c>
      <c r="O230" s="110">
        <v>0</v>
      </c>
      <c r="P230" s="111">
        <f t="shared" si="35"/>
        <v>13</v>
      </c>
      <c r="Q230" s="113">
        <v>7</v>
      </c>
      <c r="R230" s="112">
        <v>0</v>
      </c>
    </row>
    <row r="231" spans="2:18" ht="30" x14ac:dyDescent="0.25">
      <c r="B231" s="153" t="s">
        <v>26</v>
      </c>
      <c r="C231" s="401"/>
      <c r="D231" s="154">
        <v>32</v>
      </c>
      <c r="E231" s="154">
        <v>80</v>
      </c>
      <c r="F231" s="154">
        <v>0</v>
      </c>
      <c r="G231" s="154">
        <v>237202</v>
      </c>
      <c r="H231" s="154">
        <v>10200</v>
      </c>
      <c r="I231" s="154">
        <v>17</v>
      </c>
      <c r="J231" s="154">
        <v>22</v>
      </c>
      <c r="K231" s="154">
        <v>0</v>
      </c>
      <c r="L231" s="154">
        <v>9</v>
      </c>
      <c r="M231" s="154">
        <v>11</v>
      </c>
      <c r="N231" s="154">
        <v>2</v>
      </c>
      <c r="O231" s="154">
        <v>2</v>
      </c>
      <c r="P231" s="111">
        <f t="shared" si="35"/>
        <v>13</v>
      </c>
      <c r="Q231" s="135">
        <v>5</v>
      </c>
      <c r="R231" s="135">
        <v>0</v>
      </c>
    </row>
    <row r="232" spans="2:18" x14ac:dyDescent="0.25">
      <c r="B232" s="152" t="s">
        <v>85</v>
      </c>
      <c r="C232" s="436"/>
      <c r="D232" s="154">
        <v>18</v>
      </c>
      <c r="E232" s="154">
        <v>664</v>
      </c>
      <c r="F232" s="154">
        <v>0</v>
      </c>
      <c r="G232" s="154">
        <v>0</v>
      </c>
      <c r="H232" s="154">
        <v>214579.1</v>
      </c>
      <c r="I232" s="154">
        <v>0</v>
      </c>
      <c r="J232" s="154">
        <v>56</v>
      </c>
      <c r="K232" s="154">
        <v>0</v>
      </c>
      <c r="L232" s="154">
        <v>40</v>
      </c>
      <c r="M232" s="154">
        <v>40</v>
      </c>
      <c r="N232" s="154">
        <v>0</v>
      </c>
      <c r="O232" s="154">
        <v>0</v>
      </c>
      <c r="P232" s="111">
        <f t="shared" si="35"/>
        <v>40</v>
      </c>
      <c r="Q232" s="114">
        <v>84</v>
      </c>
      <c r="R232" s="114">
        <v>0</v>
      </c>
    </row>
    <row r="233" spans="2:18" x14ac:dyDescent="0.25">
      <c r="B233" s="402" t="s">
        <v>11</v>
      </c>
      <c r="C233" s="403"/>
      <c r="D233" s="142">
        <f>D228+D229+D230+D231+D232</f>
        <v>80.599999999999994</v>
      </c>
      <c r="E233" s="142">
        <f t="shared" ref="E233:J233" si="36">E228+E229+E230+E231+E232</f>
        <v>5780</v>
      </c>
      <c r="F233" s="142">
        <f t="shared" si="36"/>
        <v>43</v>
      </c>
      <c r="G233" s="142">
        <f t="shared" si="36"/>
        <v>2350572</v>
      </c>
      <c r="H233" s="142">
        <f t="shared" si="36"/>
        <v>468001.1</v>
      </c>
      <c r="I233" s="142">
        <f t="shared" si="36"/>
        <v>117</v>
      </c>
      <c r="J233" s="142">
        <f t="shared" si="36"/>
        <v>208</v>
      </c>
      <c r="K233" s="142"/>
      <c r="L233" s="142">
        <f t="shared" ref="L233:R233" si="37">L228+L229+L230+L231+L232</f>
        <v>144</v>
      </c>
      <c r="M233" s="142">
        <f t="shared" si="37"/>
        <v>142</v>
      </c>
      <c r="N233" s="142">
        <f t="shared" si="37"/>
        <v>110</v>
      </c>
      <c r="O233" s="142">
        <f t="shared" si="37"/>
        <v>83</v>
      </c>
      <c r="P233" s="142">
        <f t="shared" si="37"/>
        <v>225</v>
      </c>
      <c r="Q233" s="142">
        <f t="shared" si="37"/>
        <v>204</v>
      </c>
      <c r="R233" s="142">
        <f t="shared" si="37"/>
        <v>11</v>
      </c>
    </row>
    <row r="234" spans="2:18" x14ac:dyDescent="0.25">
      <c r="Q234" s="163"/>
      <c r="R234" s="163"/>
    </row>
    <row r="235" spans="2:18" x14ac:dyDescent="0.25">
      <c r="Q235" s="163"/>
      <c r="R235" s="163"/>
    </row>
    <row r="236" spans="2:18" x14ac:dyDescent="0.25">
      <c r="Q236" s="163"/>
      <c r="R236" s="163"/>
    </row>
    <row r="237" spans="2:18" ht="18.75" x14ac:dyDescent="0.3">
      <c r="B237" s="405" t="s">
        <v>144</v>
      </c>
      <c r="C237" s="405"/>
      <c r="D237" s="405"/>
      <c r="E237" s="405"/>
      <c r="F237" s="405"/>
      <c r="G237" s="405"/>
      <c r="H237" s="405"/>
      <c r="I237" s="405"/>
      <c r="J237" s="405"/>
      <c r="K237" s="405"/>
      <c r="L237" s="405"/>
      <c r="M237" s="405"/>
      <c r="N237" s="405"/>
      <c r="O237" s="405"/>
      <c r="Q237" s="163"/>
      <c r="R237" s="163"/>
    </row>
    <row r="238" spans="2:18" x14ac:dyDescent="0.25">
      <c r="Q238" s="163"/>
      <c r="R238" s="163"/>
    </row>
    <row r="239" spans="2:18" x14ac:dyDescent="0.25">
      <c r="B239" s="406" t="s">
        <v>5</v>
      </c>
      <c r="C239" s="406" t="s">
        <v>12</v>
      </c>
      <c r="D239" s="406" t="s">
        <v>6</v>
      </c>
      <c r="E239" s="406" t="s">
        <v>17</v>
      </c>
      <c r="F239" s="406" t="s">
        <v>15</v>
      </c>
      <c r="G239" s="406" t="s">
        <v>100</v>
      </c>
      <c r="H239" s="406" t="s">
        <v>14</v>
      </c>
      <c r="I239" s="406" t="s">
        <v>13</v>
      </c>
      <c r="J239" s="406" t="s">
        <v>8</v>
      </c>
      <c r="K239" s="406" t="s">
        <v>138</v>
      </c>
      <c r="L239" s="398" t="s">
        <v>113</v>
      </c>
      <c r="M239" s="409"/>
      <c r="N239" s="409"/>
      <c r="O239" s="409"/>
      <c r="P239" s="399"/>
      <c r="Q239" s="413" t="s">
        <v>16</v>
      </c>
      <c r="R239" s="413"/>
    </row>
    <row r="240" spans="2:18" ht="30" x14ac:dyDescent="0.25">
      <c r="B240" s="407"/>
      <c r="C240" s="407"/>
      <c r="D240" s="407"/>
      <c r="E240" s="407"/>
      <c r="F240" s="407"/>
      <c r="G240" s="407"/>
      <c r="H240" s="407"/>
      <c r="I240" s="407"/>
      <c r="J240" s="407"/>
      <c r="K240" s="407"/>
      <c r="L240" s="398" t="s">
        <v>1</v>
      </c>
      <c r="M240" s="399"/>
      <c r="N240" s="398" t="s">
        <v>2</v>
      </c>
      <c r="O240" s="399"/>
      <c r="P240" s="138" t="s">
        <v>10</v>
      </c>
      <c r="Q240" s="413"/>
      <c r="R240" s="413"/>
    </row>
    <row r="241" spans="2:18" x14ac:dyDescent="0.25">
      <c r="B241" s="408"/>
      <c r="C241" s="408"/>
      <c r="D241" s="408"/>
      <c r="E241" s="408"/>
      <c r="F241" s="408"/>
      <c r="G241" s="408"/>
      <c r="H241" s="408"/>
      <c r="I241" s="408"/>
      <c r="J241" s="408"/>
      <c r="K241" s="408"/>
      <c r="L241" s="138" t="s">
        <v>4</v>
      </c>
      <c r="M241" s="138" t="s">
        <v>3</v>
      </c>
      <c r="N241" s="138" t="s">
        <v>4</v>
      </c>
      <c r="O241" s="138" t="s">
        <v>3</v>
      </c>
      <c r="P241" s="138" t="s">
        <v>3</v>
      </c>
      <c r="Q241" s="143" t="s">
        <v>1</v>
      </c>
      <c r="R241" s="143" t="s">
        <v>2</v>
      </c>
    </row>
    <row r="242" spans="2:18" x14ac:dyDescent="0.25">
      <c r="B242" s="153" t="s">
        <v>0</v>
      </c>
      <c r="C242" s="400">
        <v>42720</v>
      </c>
      <c r="D242" s="155">
        <v>316</v>
      </c>
      <c r="E242" s="155">
        <v>1905</v>
      </c>
      <c r="F242" s="155">
        <v>8</v>
      </c>
      <c r="G242" s="154">
        <v>2334000</v>
      </c>
      <c r="H242" s="154">
        <v>98000</v>
      </c>
      <c r="I242" s="155">
        <v>35</v>
      </c>
      <c r="J242" s="155">
        <v>31</v>
      </c>
      <c r="K242" s="155">
        <v>0</v>
      </c>
      <c r="L242" s="155">
        <v>56</v>
      </c>
      <c r="M242" s="155">
        <v>49</v>
      </c>
      <c r="N242" s="155">
        <v>75</v>
      </c>
      <c r="O242" s="155">
        <v>71</v>
      </c>
      <c r="P242" s="155">
        <f>M242+O242</f>
        <v>120</v>
      </c>
      <c r="Q242" s="156">
        <v>135</v>
      </c>
      <c r="R242" s="156">
        <v>8</v>
      </c>
    </row>
    <row r="243" spans="2:18" ht="30" x14ac:dyDescent="0.25">
      <c r="B243" s="152" t="s">
        <v>24</v>
      </c>
      <c r="C243" s="401"/>
      <c r="D243" s="110">
        <v>36.880000000000003</v>
      </c>
      <c r="E243" s="110">
        <v>1690</v>
      </c>
      <c r="F243" s="110">
        <v>1</v>
      </c>
      <c r="G243" s="110">
        <v>1380392</v>
      </c>
      <c r="H243" s="110">
        <v>127900</v>
      </c>
      <c r="I243" s="110">
        <v>9</v>
      </c>
      <c r="J243" s="110">
        <v>141</v>
      </c>
      <c r="K243" s="110">
        <v>0</v>
      </c>
      <c r="L243" s="110">
        <v>24</v>
      </c>
      <c r="M243" s="110">
        <v>24</v>
      </c>
      <c r="N243" s="110">
        <v>10</v>
      </c>
      <c r="O243" s="110">
        <v>11</v>
      </c>
      <c r="P243" s="111">
        <f t="shared" ref="P243:P246" si="38">M243+O243</f>
        <v>35</v>
      </c>
      <c r="Q243" s="110">
        <v>17</v>
      </c>
      <c r="R243" s="110">
        <v>0</v>
      </c>
    </row>
    <row r="244" spans="2:18" ht="30" x14ac:dyDescent="0.25">
      <c r="B244" s="152" t="s">
        <v>25</v>
      </c>
      <c r="C244" s="401"/>
      <c r="D244" s="110">
        <v>16</v>
      </c>
      <c r="E244" s="110">
        <v>1429</v>
      </c>
      <c r="F244" s="154">
        <v>0</v>
      </c>
      <c r="G244" s="110">
        <v>264568</v>
      </c>
      <c r="H244" s="110">
        <v>667</v>
      </c>
      <c r="I244" s="110">
        <v>32</v>
      </c>
      <c r="J244" s="110">
        <v>26</v>
      </c>
      <c r="K244" s="110">
        <v>0</v>
      </c>
      <c r="L244" s="110">
        <v>13</v>
      </c>
      <c r="M244" s="110">
        <v>13</v>
      </c>
      <c r="N244" s="110">
        <v>10</v>
      </c>
      <c r="O244" s="110">
        <v>10</v>
      </c>
      <c r="P244" s="111">
        <f t="shared" si="38"/>
        <v>23</v>
      </c>
      <c r="Q244" s="113">
        <v>7</v>
      </c>
      <c r="R244" s="112">
        <v>2</v>
      </c>
    </row>
    <row r="245" spans="2:18" ht="30" x14ac:dyDescent="0.25">
      <c r="B245" s="153" t="s">
        <v>26</v>
      </c>
      <c r="C245" s="401"/>
      <c r="D245" s="154">
        <v>36</v>
      </c>
      <c r="E245" s="154">
        <v>620</v>
      </c>
      <c r="F245" s="154">
        <v>0</v>
      </c>
      <c r="G245" s="154">
        <v>245602</v>
      </c>
      <c r="H245" s="154">
        <v>8600</v>
      </c>
      <c r="I245" s="154">
        <v>15</v>
      </c>
      <c r="J245" s="154">
        <v>23</v>
      </c>
      <c r="K245" s="154">
        <v>0</v>
      </c>
      <c r="L245" s="154">
        <v>12</v>
      </c>
      <c r="M245" s="154">
        <v>16</v>
      </c>
      <c r="N245" s="154">
        <v>1</v>
      </c>
      <c r="O245" s="154">
        <v>4</v>
      </c>
      <c r="P245" s="111">
        <f t="shared" si="38"/>
        <v>20</v>
      </c>
      <c r="Q245" s="135">
        <v>8</v>
      </c>
      <c r="R245" s="135">
        <v>0</v>
      </c>
    </row>
    <row r="246" spans="2:18" x14ac:dyDescent="0.25">
      <c r="B246" s="152" t="s">
        <v>85</v>
      </c>
      <c r="C246" s="436"/>
      <c r="D246" s="154">
        <v>42</v>
      </c>
      <c r="E246" s="154">
        <v>184</v>
      </c>
      <c r="F246" s="154">
        <v>0</v>
      </c>
      <c r="G246" s="154">
        <v>0</v>
      </c>
      <c r="H246" s="154">
        <v>281692.3</v>
      </c>
      <c r="I246" s="154">
        <v>0</v>
      </c>
      <c r="J246" s="154">
        <v>59</v>
      </c>
      <c r="K246" s="154">
        <v>0</v>
      </c>
      <c r="L246" s="154">
        <v>37</v>
      </c>
      <c r="M246" s="154">
        <v>37</v>
      </c>
      <c r="N246" s="154">
        <v>0</v>
      </c>
      <c r="O246" s="154">
        <v>0</v>
      </c>
      <c r="P246" s="111">
        <f t="shared" si="38"/>
        <v>37</v>
      </c>
      <c r="Q246" s="114">
        <v>85</v>
      </c>
      <c r="R246" s="114">
        <v>85</v>
      </c>
    </row>
    <row r="247" spans="2:18" x14ac:dyDescent="0.25">
      <c r="B247" s="402" t="s">
        <v>11</v>
      </c>
      <c r="C247" s="403"/>
      <c r="D247" s="142">
        <f>D242+D243+D244+D245+D246</f>
        <v>446.88</v>
      </c>
      <c r="E247" s="142">
        <f t="shared" ref="E247:J247" si="39">E242+E243+E244+E245+E246</f>
        <v>5828</v>
      </c>
      <c r="F247" s="142">
        <f t="shared" si="39"/>
        <v>9</v>
      </c>
      <c r="G247" s="142">
        <f t="shared" si="39"/>
        <v>4224562</v>
      </c>
      <c r="H247" s="142">
        <f t="shared" si="39"/>
        <v>516859.3</v>
      </c>
      <c r="I247" s="142">
        <f t="shared" si="39"/>
        <v>91</v>
      </c>
      <c r="J247" s="142">
        <f t="shared" si="39"/>
        <v>280</v>
      </c>
      <c r="K247" s="142"/>
      <c r="L247" s="142">
        <f t="shared" ref="L247:R247" si="40">L242+L243+L244+L245+L246</f>
        <v>142</v>
      </c>
      <c r="M247" s="142">
        <f t="shared" si="40"/>
        <v>139</v>
      </c>
      <c r="N247" s="142">
        <f t="shared" si="40"/>
        <v>96</v>
      </c>
      <c r="O247" s="142">
        <f t="shared" si="40"/>
        <v>96</v>
      </c>
      <c r="P247" s="142">
        <f t="shared" si="40"/>
        <v>235</v>
      </c>
      <c r="Q247" s="142">
        <f t="shared" si="40"/>
        <v>252</v>
      </c>
      <c r="R247" s="142">
        <f t="shared" si="40"/>
        <v>95</v>
      </c>
    </row>
    <row r="248" spans="2:18" x14ac:dyDescent="0.25">
      <c r="Q248" s="163"/>
      <c r="R248" s="163"/>
    </row>
    <row r="249" spans="2:18" x14ac:dyDescent="0.25">
      <c r="Q249" s="163"/>
      <c r="R249" s="163"/>
    </row>
    <row r="250" spans="2:18" x14ac:dyDescent="0.25">
      <c r="Q250" s="163"/>
      <c r="R250" s="163"/>
    </row>
    <row r="251" spans="2:18" x14ac:dyDescent="0.25">
      <c r="B251" s="161"/>
      <c r="C251" s="161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4"/>
      <c r="Q251" s="4"/>
      <c r="R251" s="159"/>
    </row>
    <row r="252" spans="2:18" x14ac:dyDescent="0.25">
      <c r="Q252" s="163"/>
      <c r="R252" s="163"/>
    </row>
    <row r="253" spans="2:18" x14ac:dyDescent="0.25">
      <c r="Q253" s="163"/>
      <c r="R253" s="163"/>
    </row>
    <row r="254" spans="2:18" ht="18.75" x14ac:dyDescent="0.3">
      <c r="B254" s="405" t="s">
        <v>145</v>
      </c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Q254" s="163"/>
      <c r="R254" s="163"/>
    </row>
    <row r="255" spans="2:18" x14ac:dyDescent="0.25">
      <c r="Q255" s="163"/>
      <c r="R255" s="163"/>
    </row>
    <row r="256" spans="2:18" x14ac:dyDescent="0.25">
      <c r="B256" s="406" t="s">
        <v>5</v>
      </c>
      <c r="C256" s="406" t="s">
        <v>12</v>
      </c>
      <c r="D256" s="406" t="s">
        <v>6</v>
      </c>
      <c r="E256" s="406" t="s">
        <v>17</v>
      </c>
      <c r="F256" s="406" t="s">
        <v>15</v>
      </c>
      <c r="G256" s="406" t="s">
        <v>100</v>
      </c>
      <c r="H256" s="406" t="s">
        <v>14</v>
      </c>
      <c r="I256" s="406" t="s">
        <v>13</v>
      </c>
      <c r="J256" s="406" t="s">
        <v>8</v>
      </c>
      <c r="K256" s="406" t="s">
        <v>138</v>
      </c>
      <c r="L256" s="398" t="s">
        <v>113</v>
      </c>
      <c r="M256" s="409"/>
      <c r="N256" s="409"/>
      <c r="O256" s="409"/>
      <c r="P256" s="399"/>
      <c r="Q256" s="413" t="s">
        <v>16</v>
      </c>
      <c r="R256" s="413"/>
    </row>
    <row r="257" spans="2:18" ht="30" x14ac:dyDescent="0.25"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L257" s="398" t="s">
        <v>1</v>
      </c>
      <c r="M257" s="399"/>
      <c r="N257" s="398" t="s">
        <v>2</v>
      </c>
      <c r="O257" s="399"/>
      <c r="P257" s="138" t="s">
        <v>10</v>
      </c>
      <c r="Q257" s="413"/>
      <c r="R257" s="413"/>
    </row>
    <row r="258" spans="2:18" x14ac:dyDescent="0.25">
      <c r="B258" s="408"/>
      <c r="C258" s="408"/>
      <c r="D258" s="408"/>
      <c r="E258" s="408"/>
      <c r="F258" s="408"/>
      <c r="G258" s="408"/>
      <c r="H258" s="408"/>
      <c r="I258" s="408"/>
      <c r="J258" s="408"/>
      <c r="K258" s="408"/>
      <c r="L258" s="138" t="s">
        <v>4</v>
      </c>
      <c r="M258" s="138" t="s">
        <v>3</v>
      </c>
      <c r="N258" s="138" t="s">
        <v>4</v>
      </c>
      <c r="O258" s="138" t="s">
        <v>3</v>
      </c>
      <c r="P258" s="138" t="s">
        <v>3</v>
      </c>
      <c r="Q258" s="143" t="s">
        <v>1</v>
      </c>
      <c r="R258" s="143" t="s">
        <v>2</v>
      </c>
    </row>
    <row r="259" spans="2:18" x14ac:dyDescent="0.25">
      <c r="B259" s="153" t="s">
        <v>0</v>
      </c>
      <c r="C259" s="400">
        <v>42721</v>
      </c>
      <c r="D259" s="155">
        <v>300</v>
      </c>
      <c r="E259" s="155">
        <v>2525</v>
      </c>
      <c r="F259" s="155">
        <v>11</v>
      </c>
      <c r="G259" s="154">
        <v>2900000</v>
      </c>
      <c r="H259" s="154">
        <v>148000</v>
      </c>
      <c r="I259" s="155">
        <v>22</v>
      </c>
      <c r="J259" s="155">
        <v>78</v>
      </c>
      <c r="K259" s="155">
        <v>0</v>
      </c>
      <c r="L259" s="155">
        <v>29</v>
      </c>
      <c r="M259" s="155">
        <v>45</v>
      </c>
      <c r="N259" s="155">
        <v>68</v>
      </c>
      <c r="O259" s="155">
        <v>84</v>
      </c>
      <c r="P259" s="155">
        <f>M259+O259</f>
        <v>129</v>
      </c>
      <c r="Q259" s="156">
        <v>34</v>
      </c>
      <c r="R259" s="156">
        <v>7</v>
      </c>
    </row>
    <row r="260" spans="2:18" ht="30" x14ac:dyDescent="0.25">
      <c r="B260" s="152" t="s">
        <v>24</v>
      </c>
      <c r="C260" s="401"/>
      <c r="D260" s="110">
        <v>79</v>
      </c>
      <c r="E260" s="110">
        <v>1660</v>
      </c>
      <c r="F260" s="110">
        <v>0</v>
      </c>
      <c r="G260" s="110">
        <v>1161165</v>
      </c>
      <c r="H260" s="110">
        <v>126180</v>
      </c>
      <c r="I260" s="110">
        <v>3</v>
      </c>
      <c r="J260" s="110">
        <v>109</v>
      </c>
      <c r="K260" s="110">
        <v>0</v>
      </c>
      <c r="L260" s="110">
        <v>20</v>
      </c>
      <c r="M260" s="110">
        <v>16</v>
      </c>
      <c r="N260" s="110">
        <v>4</v>
      </c>
      <c r="O260" s="110">
        <v>12</v>
      </c>
      <c r="P260" s="111">
        <f t="shared" ref="P260:P263" si="41">M260+O260</f>
        <v>28</v>
      </c>
      <c r="Q260" s="110">
        <v>0</v>
      </c>
      <c r="R260" s="110">
        <v>0</v>
      </c>
    </row>
    <row r="261" spans="2:18" ht="30" x14ac:dyDescent="0.25">
      <c r="B261" s="152" t="s">
        <v>25</v>
      </c>
      <c r="C261" s="401"/>
      <c r="D261" s="110">
        <v>23</v>
      </c>
      <c r="E261" s="110">
        <v>686</v>
      </c>
      <c r="F261" s="154">
        <v>0</v>
      </c>
      <c r="G261" s="110">
        <v>220940</v>
      </c>
      <c r="H261" s="110">
        <v>970</v>
      </c>
      <c r="I261" s="110">
        <v>54</v>
      </c>
      <c r="J261" s="110">
        <v>23</v>
      </c>
      <c r="K261" s="110">
        <v>0</v>
      </c>
      <c r="L261" s="110">
        <v>14</v>
      </c>
      <c r="M261" s="110">
        <v>14</v>
      </c>
      <c r="N261" s="110">
        <v>3</v>
      </c>
      <c r="O261" s="110">
        <v>3</v>
      </c>
      <c r="P261" s="111">
        <f t="shared" si="41"/>
        <v>17</v>
      </c>
      <c r="Q261" s="113">
        <v>6</v>
      </c>
      <c r="R261" s="112">
        <v>0</v>
      </c>
    </row>
    <row r="262" spans="2:18" ht="30" x14ac:dyDescent="0.25">
      <c r="B262" s="153" t="s">
        <v>26</v>
      </c>
      <c r="C262" s="401"/>
      <c r="D262" s="154">
        <v>48</v>
      </c>
      <c r="E262" s="154">
        <v>410</v>
      </c>
      <c r="F262" s="154">
        <v>0</v>
      </c>
      <c r="G262" s="154">
        <v>353880</v>
      </c>
      <c r="H262" s="154">
        <v>0</v>
      </c>
      <c r="I262" s="154">
        <v>14</v>
      </c>
      <c r="J262" s="154">
        <v>25</v>
      </c>
      <c r="K262" s="154">
        <v>0</v>
      </c>
      <c r="L262" s="154">
        <v>12</v>
      </c>
      <c r="M262" s="154">
        <v>12</v>
      </c>
      <c r="N262" s="154">
        <v>1</v>
      </c>
      <c r="O262" s="154">
        <v>4</v>
      </c>
      <c r="P262" s="111">
        <f t="shared" si="41"/>
        <v>16</v>
      </c>
      <c r="Q262" s="135">
        <v>5</v>
      </c>
      <c r="R262" s="135">
        <v>0</v>
      </c>
    </row>
    <row r="263" spans="2:18" x14ac:dyDescent="0.25">
      <c r="B263" s="152" t="s">
        <v>85</v>
      </c>
      <c r="C263" s="436"/>
      <c r="D263" s="154"/>
      <c r="E263" s="154"/>
      <c r="F263" s="154"/>
      <c r="G263" s="154"/>
      <c r="H263" s="154"/>
      <c r="I263" s="154"/>
      <c r="J263" s="154"/>
      <c r="K263" s="154">
        <v>0</v>
      </c>
      <c r="L263" s="154"/>
      <c r="M263" s="154"/>
      <c r="N263" s="154"/>
      <c r="O263" s="154"/>
      <c r="P263" s="111">
        <f t="shared" si="41"/>
        <v>0</v>
      </c>
      <c r="Q263" s="114"/>
      <c r="R263" s="114"/>
    </row>
    <row r="264" spans="2:18" x14ac:dyDescent="0.25">
      <c r="B264" s="402" t="s">
        <v>11</v>
      </c>
      <c r="C264" s="403"/>
      <c r="D264" s="142">
        <f>D259+D260+D261+D262+D263</f>
        <v>450</v>
      </c>
      <c r="E264" s="142">
        <f t="shared" ref="E264:J264" si="42">E259+E260+E261+E262+E263</f>
        <v>5281</v>
      </c>
      <c r="F264" s="142">
        <f t="shared" si="42"/>
        <v>11</v>
      </c>
      <c r="G264" s="142">
        <f t="shared" si="42"/>
        <v>4635985</v>
      </c>
      <c r="H264" s="142">
        <f t="shared" si="42"/>
        <v>275150</v>
      </c>
      <c r="I264" s="142">
        <f t="shared" si="42"/>
        <v>93</v>
      </c>
      <c r="J264" s="142">
        <f t="shared" si="42"/>
        <v>235</v>
      </c>
      <c r="K264" s="142"/>
      <c r="L264" s="142">
        <f t="shared" ref="L264:R264" si="43">L259+L260+L261+L262+L263</f>
        <v>75</v>
      </c>
      <c r="M264" s="142">
        <f t="shared" si="43"/>
        <v>87</v>
      </c>
      <c r="N264" s="142">
        <f t="shared" si="43"/>
        <v>76</v>
      </c>
      <c r="O264" s="142">
        <f t="shared" si="43"/>
        <v>103</v>
      </c>
      <c r="P264" s="142">
        <f t="shared" si="43"/>
        <v>190</v>
      </c>
      <c r="Q264" s="142">
        <f t="shared" si="43"/>
        <v>45</v>
      </c>
      <c r="R264" s="142">
        <f t="shared" si="43"/>
        <v>7</v>
      </c>
    </row>
    <row r="265" spans="2:18" x14ac:dyDescent="0.25">
      <c r="Q265" s="163"/>
      <c r="R265" s="163"/>
    </row>
    <row r="266" spans="2:18" x14ac:dyDescent="0.25">
      <c r="Q266" s="163"/>
      <c r="R266" s="163"/>
    </row>
    <row r="267" spans="2:18" x14ac:dyDescent="0.25">
      <c r="Q267" s="163"/>
      <c r="R267" s="163"/>
    </row>
    <row r="268" spans="2:18" ht="18.75" x14ac:dyDescent="0.3">
      <c r="B268" s="405" t="s">
        <v>146</v>
      </c>
      <c r="C268" s="405"/>
      <c r="D268" s="405"/>
      <c r="E268" s="405"/>
      <c r="F268" s="405"/>
      <c r="G268" s="405"/>
      <c r="H268" s="405"/>
      <c r="I268" s="405"/>
      <c r="J268" s="405"/>
      <c r="K268" s="405"/>
      <c r="L268" s="405"/>
      <c r="M268" s="405"/>
      <c r="N268" s="405"/>
      <c r="O268" s="405"/>
      <c r="Q268" s="163"/>
      <c r="R268" s="163"/>
    </row>
    <row r="269" spans="2:18" x14ac:dyDescent="0.25">
      <c r="Q269" s="163"/>
      <c r="R269" s="163"/>
    </row>
    <row r="270" spans="2:18" x14ac:dyDescent="0.25">
      <c r="B270" s="406" t="s">
        <v>5</v>
      </c>
      <c r="C270" s="406" t="s">
        <v>12</v>
      </c>
      <c r="D270" s="406" t="s">
        <v>6</v>
      </c>
      <c r="E270" s="406" t="s">
        <v>17</v>
      </c>
      <c r="F270" s="406" t="s">
        <v>15</v>
      </c>
      <c r="G270" s="406" t="s">
        <v>100</v>
      </c>
      <c r="H270" s="406" t="s">
        <v>14</v>
      </c>
      <c r="I270" s="406" t="s">
        <v>13</v>
      </c>
      <c r="J270" s="406" t="s">
        <v>8</v>
      </c>
      <c r="K270" s="406" t="s">
        <v>138</v>
      </c>
      <c r="L270" s="398" t="s">
        <v>113</v>
      </c>
      <c r="M270" s="409"/>
      <c r="N270" s="409"/>
      <c r="O270" s="409"/>
      <c r="P270" s="399"/>
      <c r="Q270" s="413" t="s">
        <v>16</v>
      </c>
      <c r="R270" s="413"/>
    </row>
    <row r="271" spans="2:18" ht="30" x14ac:dyDescent="0.25">
      <c r="B271" s="407"/>
      <c r="C271" s="407"/>
      <c r="D271" s="407"/>
      <c r="E271" s="407"/>
      <c r="F271" s="407"/>
      <c r="G271" s="407"/>
      <c r="H271" s="407"/>
      <c r="I271" s="407"/>
      <c r="J271" s="407"/>
      <c r="K271" s="407"/>
      <c r="L271" s="398" t="s">
        <v>1</v>
      </c>
      <c r="M271" s="399"/>
      <c r="N271" s="398" t="s">
        <v>2</v>
      </c>
      <c r="O271" s="399"/>
      <c r="P271" s="138" t="s">
        <v>10</v>
      </c>
      <c r="Q271" s="413"/>
      <c r="R271" s="413"/>
    </row>
    <row r="272" spans="2:18" x14ac:dyDescent="0.25">
      <c r="B272" s="408"/>
      <c r="C272" s="408"/>
      <c r="D272" s="408"/>
      <c r="E272" s="408"/>
      <c r="F272" s="408"/>
      <c r="G272" s="408"/>
      <c r="H272" s="408"/>
      <c r="I272" s="408"/>
      <c r="J272" s="408"/>
      <c r="K272" s="408"/>
      <c r="L272" s="138" t="s">
        <v>4</v>
      </c>
      <c r="M272" s="138" t="s">
        <v>3</v>
      </c>
      <c r="N272" s="138" t="s">
        <v>4</v>
      </c>
      <c r="O272" s="138" t="s">
        <v>3</v>
      </c>
      <c r="P272" s="138" t="s">
        <v>3</v>
      </c>
      <c r="Q272" s="143" t="s">
        <v>1</v>
      </c>
      <c r="R272" s="143" t="s">
        <v>2</v>
      </c>
    </row>
    <row r="273" spans="2:18" x14ac:dyDescent="0.25">
      <c r="B273" s="153" t="s">
        <v>0</v>
      </c>
      <c r="C273" s="400">
        <v>42722</v>
      </c>
      <c r="D273" s="155">
        <v>341</v>
      </c>
      <c r="E273" s="155">
        <v>3628</v>
      </c>
      <c r="F273" s="155">
        <v>18</v>
      </c>
      <c r="G273" s="154">
        <v>2081000</v>
      </c>
      <c r="H273" s="154">
        <v>83800</v>
      </c>
      <c r="I273" s="155">
        <v>62</v>
      </c>
      <c r="J273" s="155">
        <v>60</v>
      </c>
      <c r="K273" s="155">
        <v>0</v>
      </c>
      <c r="L273" s="155">
        <v>22</v>
      </c>
      <c r="M273" s="155">
        <v>35</v>
      </c>
      <c r="N273" s="155">
        <v>104</v>
      </c>
      <c r="O273" s="155">
        <v>91</v>
      </c>
      <c r="P273" s="155">
        <f>M273+O273</f>
        <v>126</v>
      </c>
      <c r="Q273" s="156">
        <v>30</v>
      </c>
      <c r="R273" s="156">
        <v>11</v>
      </c>
    </row>
    <row r="274" spans="2:18" ht="30" x14ac:dyDescent="0.25">
      <c r="B274" s="152" t="s">
        <v>24</v>
      </c>
      <c r="C274" s="401"/>
      <c r="D274" s="110">
        <v>41.2</v>
      </c>
      <c r="E274" s="110">
        <v>135</v>
      </c>
      <c r="F274" s="110">
        <v>3</v>
      </c>
      <c r="G274" s="110">
        <v>1155007</v>
      </c>
      <c r="H274" s="110">
        <v>0</v>
      </c>
      <c r="I274" s="110">
        <v>10</v>
      </c>
      <c r="J274" s="110">
        <v>90</v>
      </c>
      <c r="K274" s="110">
        <v>0</v>
      </c>
      <c r="L274" s="110">
        <v>6</v>
      </c>
      <c r="M274" s="110">
        <v>3</v>
      </c>
      <c r="N274" s="110">
        <v>11</v>
      </c>
      <c r="O274" s="110">
        <v>11</v>
      </c>
      <c r="P274" s="111">
        <f t="shared" ref="P274:P277" si="44">M274+O274</f>
        <v>14</v>
      </c>
      <c r="Q274" s="110">
        <v>2</v>
      </c>
      <c r="R274" s="110">
        <v>0</v>
      </c>
    </row>
    <row r="275" spans="2:18" ht="30" x14ac:dyDescent="0.25">
      <c r="B275" s="152" t="s">
        <v>25</v>
      </c>
      <c r="C275" s="401"/>
      <c r="D275" s="110">
        <v>28</v>
      </c>
      <c r="E275" s="110">
        <v>571</v>
      </c>
      <c r="F275" s="154">
        <v>0</v>
      </c>
      <c r="G275" s="110">
        <v>251420</v>
      </c>
      <c r="H275" s="110">
        <v>0</v>
      </c>
      <c r="I275" s="110">
        <v>0</v>
      </c>
      <c r="J275" s="110">
        <v>28</v>
      </c>
      <c r="K275" s="110">
        <v>0</v>
      </c>
      <c r="L275" s="110">
        <v>3</v>
      </c>
      <c r="M275" s="110">
        <v>3</v>
      </c>
      <c r="N275" s="110">
        <v>10</v>
      </c>
      <c r="O275" s="110">
        <v>10</v>
      </c>
      <c r="P275" s="111">
        <f t="shared" si="44"/>
        <v>13</v>
      </c>
      <c r="Q275" s="113">
        <v>0</v>
      </c>
      <c r="R275" s="112">
        <v>1</v>
      </c>
    </row>
    <row r="276" spans="2:18" ht="30" x14ac:dyDescent="0.25">
      <c r="B276" s="153" t="s">
        <v>26</v>
      </c>
      <c r="C276" s="401"/>
      <c r="D276" s="154">
        <v>28</v>
      </c>
      <c r="E276" s="154">
        <v>0</v>
      </c>
      <c r="F276" s="154">
        <v>0</v>
      </c>
      <c r="G276" s="154">
        <v>273592</v>
      </c>
      <c r="H276" s="154">
        <v>10700</v>
      </c>
      <c r="I276" s="154">
        <v>12</v>
      </c>
      <c r="J276" s="154">
        <v>20</v>
      </c>
      <c r="K276" s="154">
        <v>0</v>
      </c>
      <c r="L276" s="154">
        <v>1</v>
      </c>
      <c r="M276" s="154">
        <v>4</v>
      </c>
      <c r="N276" s="154">
        <v>3</v>
      </c>
      <c r="O276" s="154">
        <v>2</v>
      </c>
      <c r="P276" s="111">
        <f t="shared" si="44"/>
        <v>6</v>
      </c>
      <c r="Q276" s="135">
        <v>0</v>
      </c>
      <c r="R276" s="135">
        <v>0</v>
      </c>
    </row>
    <row r="277" spans="2:18" x14ac:dyDescent="0.25">
      <c r="B277" s="152" t="s">
        <v>85</v>
      </c>
      <c r="C277" s="436"/>
      <c r="D277" s="154"/>
      <c r="E277" s="154"/>
      <c r="F277" s="154"/>
      <c r="G277" s="154"/>
      <c r="H277" s="154"/>
      <c r="I277" s="154"/>
      <c r="J277" s="154"/>
      <c r="K277" s="154">
        <v>0</v>
      </c>
      <c r="L277" s="154"/>
      <c r="M277" s="154"/>
      <c r="N277" s="154"/>
      <c r="O277" s="154"/>
      <c r="P277" s="111">
        <f t="shared" si="44"/>
        <v>0</v>
      </c>
      <c r="Q277" s="114"/>
      <c r="R277" s="114"/>
    </row>
    <row r="278" spans="2:18" x14ac:dyDescent="0.25">
      <c r="B278" s="402" t="s">
        <v>11</v>
      </c>
      <c r="C278" s="403"/>
      <c r="D278" s="142">
        <f>D273+D274+D275+D276+D277</f>
        <v>438.2</v>
      </c>
      <c r="E278" s="142">
        <f t="shared" ref="E278:J278" si="45">E273+E274+E275+E276+E277</f>
        <v>4334</v>
      </c>
      <c r="F278" s="142">
        <f t="shared" si="45"/>
        <v>21</v>
      </c>
      <c r="G278" s="142">
        <f t="shared" si="45"/>
        <v>3761019</v>
      </c>
      <c r="H278" s="142">
        <f t="shared" si="45"/>
        <v>94500</v>
      </c>
      <c r="I278" s="142">
        <f t="shared" si="45"/>
        <v>84</v>
      </c>
      <c r="J278" s="142">
        <f t="shared" si="45"/>
        <v>198</v>
      </c>
      <c r="K278" s="142"/>
      <c r="L278" s="142">
        <f t="shared" ref="L278:R278" si="46">L273+L274+L275+L276+L277</f>
        <v>32</v>
      </c>
      <c r="M278" s="142">
        <f t="shared" si="46"/>
        <v>45</v>
      </c>
      <c r="N278" s="142">
        <f t="shared" si="46"/>
        <v>128</v>
      </c>
      <c r="O278" s="142">
        <f t="shared" si="46"/>
        <v>114</v>
      </c>
      <c r="P278" s="142">
        <f t="shared" si="46"/>
        <v>159</v>
      </c>
      <c r="Q278" s="142">
        <f t="shared" si="46"/>
        <v>32</v>
      </c>
      <c r="R278" s="142">
        <f t="shared" si="46"/>
        <v>12</v>
      </c>
    </row>
    <row r="279" spans="2:18" x14ac:dyDescent="0.25">
      <c r="Q279" s="163"/>
      <c r="R279" s="163"/>
    </row>
    <row r="280" spans="2:18" x14ac:dyDescent="0.25">
      <c r="Q280" s="163"/>
      <c r="R280" s="163"/>
    </row>
    <row r="281" spans="2:18" x14ac:dyDescent="0.25">
      <c r="Q281" s="163"/>
      <c r="R281" s="163"/>
    </row>
    <row r="282" spans="2:18" x14ac:dyDescent="0.25">
      <c r="Q282" s="163"/>
      <c r="R282" s="163"/>
    </row>
    <row r="283" spans="2:18" x14ac:dyDescent="0.25">
      <c r="Q283" s="163"/>
      <c r="R283" s="163"/>
    </row>
    <row r="284" spans="2:18" ht="18.75" x14ac:dyDescent="0.3">
      <c r="B284" s="405" t="s">
        <v>147</v>
      </c>
      <c r="C284" s="405"/>
      <c r="D284" s="405"/>
      <c r="E284" s="405"/>
      <c r="F284" s="405"/>
      <c r="G284" s="405"/>
      <c r="H284" s="405"/>
      <c r="I284" s="405"/>
      <c r="J284" s="405"/>
      <c r="K284" s="405"/>
      <c r="L284" s="405"/>
      <c r="M284" s="405"/>
      <c r="N284" s="405"/>
      <c r="O284" s="405"/>
      <c r="Q284" s="163"/>
      <c r="R284" s="163"/>
    </row>
    <row r="285" spans="2:18" x14ac:dyDescent="0.25">
      <c r="Q285" s="163"/>
      <c r="R285" s="163"/>
    </row>
    <row r="286" spans="2:18" x14ac:dyDescent="0.25">
      <c r="B286" s="406" t="s">
        <v>5</v>
      </c>
      <c r="C286" s="406" t="s">
        <v>12</v>
      </c>
      <c r="D286" s="406" t="s">
        <v>6</v>
      </c>
      <c r="E286" s="406" t="s">
        <v>17</v>
      </c>
      <c r="F286" s="406" t="s">
        <v>15</v>
      </c>
      <c r="G286" s="406" t="s">
        <v>100</v>
      </c>
      <c r="H286" s="406" t="s">
        <v>14</v>
      </c>
      <c r="I286" s="406" t="s">
        <v>13</v>
      </c>
      <c r="J286" s="406" t="s">
        <v>8</v>
      </c>
      <c r="K286" s="406" t="s">
        <v>138</v>
      </c>
      <c r="L286" s="398" t="s">
        <v>113</v>
      </c>
      <c r="M286" s="409"/>
      <c r="N286" s="409"/>
      <c r="O286" s="409"/>
      <c r="P286" s="399"/>
      <c r="Q286" s="413" t="s">
        <v>16</v>
      </c>
      <c r="R286" s="413"/>
    </row>
    <row r="287" spans="2:18" ht="30" x14ac:dyDescent="0.25">
      <c r="B287" s="407"/>
      <c r="C287" s="407"/>
      <c r="D287" s="407"/>
      <c r="E287" s="407"/>
      <c r="F287" s="407"/>
      <c r="G287" s="407"/>
      <c r="H287" s="407"/>
      <c r="I287" s="407"/>
      <c r="J287" s="407"/>
      <c r="K287" s="407"/>
      <c r="L287" s="398" t="s">
        <v>1</v>
      </c>
      <c r="M287" s="399"/>
      <c r="N287" s="398" t="s">
        <v>2</v>
      </c>
      <c r="O287" s="399"/>
      <c r="P287" s="138" t="s">
        <v>10</v>
      </c>
      <c r="Q287" s="413"/>
      <c r="R287" s="413"/>
    </row>
    <row r="288" spans="2:18" x14ac:dyDescent="0.25">
      <c r="B288" s="408"/>
      <c r="C288" s="408"/>
      <c r="D288" s="408"/>
      <c r="E288" s="408"/>
      <c r="F288" s="408"/>
      <c r="G288" s="408"/>
      <c r="H288" s="408"/>
      <c r="I288" s="408"/>
      <c r="J288" s="408"/>
      <c r="K288" s="408"/>
      <c r="L288" s="138" t="s">
        <v>4</v>
      </c>
      <c r="M288" s="138" t="s">
        <v>3</v>
      </c>
      <c r="N288" s="138" t="s">
        <v>4</v>
      </c>
      <c r="O288" s="138" t="s">
        <v>3</v>
      </c>
      <c r="P288" s="138" t="s">
        <v>3</v>
      </c>
      <c r="Q288" s="143" t="s">
        <v>1</v>
      </c>
      <c r="R288" s="143" t="s">
        <v>2</v>
      </c>
    </row>
    <row r="289" spans="2:18" x14ac:dyDescent="0.25">
      <c r="B289" s="153" t="s">
        <v>0</v>
      </c>
      <c r="C289" s="400">
        <v>42723</v>
      </c>
      <c r="D289" s="155">
        <v>208</v>
      </c>
      <c r="E289" s="155">
        <v>4154</v>
      </c>
      <c r="F289" s="155">
        <v>38</v>
      </c>
      <c r="G289" s="154">
        <v>1246000</v>
      </c>
      <c r="H289" s="154">
        <v>60420</v>
      </c>
      <c r="I289" s="155">
        <v>95</v>
      </c>
      <c r="J289" s="155">
        <v>52</v>
      </c>
      <c r="K289" s="155">
        <v>9</v>
      </c>
      <c r="L289" s="155">
        <v>48</v>
      </c>
      <c r="M289" s="155">
        <v>52</v>
      </c>
      <c r="N289" s="155">
        <v>105</v>
      </c>
      <c r="O289" s="155">
        <v>93</v>
      </c>
      <c r="P289" s="155">
        <f>M289+O289</f>
        <v>145</v>
      </c>
      <c r="Q289" s="156">
        <v>88</v>
      </c>
      <c r="R289" s="156">
        <v>12</v>
      </c>
    </row>
    <row r="290" spans="2:18" ht="30" x14ac:dyDescent="0.25">
      <c r="B290" s="152" t="s">
        <v>24</v>
      </c>
      <c r="C290" s="401"/>
      <c r="D290" s="110">
        <v>42.67</v>
      </c>
      <c r="E290" s="110">
        <v>1008</v>
      </c>
      <c r="F290" s="110">
        <v>3</v>
      </c>
      <c r="G290" s="110">
        <v>1068196</v>
      </c>
      <c r="H290" s="110">
        <v>109460</v>
      </c>
      <c r="I290" s="110">
        <v>16</v>
      </c>
      <c r="J290" s="110">
        <v>94</v>
      </c>
      <c r="K290" s="110">
        <v>3</v>
      </c>
      <c r="L290" s="110">
        <v>21</v>
      </c>
      <c r="M290" s="110">
        <v>21</v>
      </c>
      <c r="N290" s="110">
        <v>7</v>
      </c>
      <c r="O290" s="110">
        <v>11</v>
      </c>
      <c r="P290" s="111">
        <f t="shared" ref="P290:P293" si="47">M290+O290</f>
        <v>32</v>
      </c>
      <c r="Q290" s="110">
        <v>18</v>
      </c>
      <c r="R290" s="110">
        <v>0</v>
      </c>
    </row>
    <row r="291" spans="2:18" ht="30" x14ac:dyDescent="0.25">
      <c r="B291" s="152" t="s">
        <v>25</v>
      </c>
      <c r="C291" s="401"/>
      <c r="D291" s="110">
        <v>24</v>
      </c>
      <c r="E291" s="110">
        <v>1257</v>
      </c>
      <c r="F291" s="154">
        <v>0</v>
      </c>
      <c r="G291" s="110">
        <v>303947</v>
      </c>
      <c r="H291" s="110">
        <v>1880</v>
      </c>
      <c r="I291" s="110">
        <v>36</v>
      </c>
      <c r="J291" s="110">
        <v>20</v>
      </c>
      <c r="K291" s="110">
        <v>4</v>
      </c>
      <c r="L291" s="110">
        <v>14</v>
      </c>
      <c r="M291" s="110">
        <v>14</v>
      </c>
      <c r="N291" s="110">
        <v>10</v>
      </c>
      <c r="O291" s="110">
        <v>10</v>
      </c>
      <c r="P291" s="111">
        <f t="shared" si="47"/>
        <v>24</v>
      </c>
      <c r="Q291" s="113">
        <v>7</v>
      </c>
      <c r="R291" s="112">
        <v>1</v>
      </c>
    </row>
    <row r="292" spans="2:18" ht="30" x14ac:dyDescent="0.25">
      <c r="B292" s="153" t="s">
        <v>26</v>
      </c>
      <c r="C292" s="401"/>
      <c r="D292" s="154">
        <v>22</v>
      </c>
      <c r="E292" s="154">
        <v>100</v>
      </c>
      <c r="F292" s="154">
        <v>0</v>
      </c>
      <c r="G292" s="154">
        <v>260292</v>
      </c>
      <c r="H292" s="154">
        <v>6800</v>
      </c>
      <c r="I292" s="154">
        <v>23</v>
      </c>
      <c r="J292" s="154">
        <v>17</v>
      </c>
      <c r="K292" s="154">
        <v>2</v>
      </c>
      <c r="L292" s="154">
        <v>11</v>
      </c>
      <c r="M292" s="154">
        <v>9</v>
      </c>
      <c r="N292" s="154">
        <v>2</v>
      </c>
      <c r="O292" s="154">
        <v>2</v>
      </c>
      <c r="P292" s="111">
        <f t="shared" si="47"/>
        <v>11</v>
      </c>
      <c r="Q292" s="135">
        <v>5</v>
      </c>
      <c r="R292" s="135">
        <v>0</v>
      </c>
    </row>
    <row r="293" spans="2:18" x14ac:dyDescent="0.25">
      <c r="B293" s="152" t="s">
        <v>85</v>
      </c>
      <c r="C293" s="436"/>
      <c r="D293" s="154">
        <v>76.13</v>
      </c>
      <c r="E293" s="154">
        <v>324</v>
      </c>
      <c r="F293" s="154">
        <v>0</v>
      </c>
      <c r="G293" s="154">
        <v>0</v>
      </c>
      <c r="H293" s="154">
        <v>366232.6</v>
      </c>
      <c r="I293" s="154">
        <v>0</v>
      </c>
      <c r="J293" s="154">
        <v>69</v>
      </c>
      <c r="K293" s="154">
        <v>0</v>
      </c>
      <c r="L293" s="154">
        <v>38</v>
      </c>
      <c r="M293" s="154">
        <v>38</v>
      </c>
      <c r="N293" s="154">
        <v>0</v>
      </c>
      <c r="O293" s="154">
        <v>0</v>
      </c>
      <c r="P293" s="111">
        <f t="shared" si="47"/>
        <v>38</v>
      </c>
      <c r="Q293" s="114">
        <v>100</v>
      </c>
      <c r="R293" s="114">
        <v>0</v>
      </c>
    </row>
    <row r="294" spans="2:18" x14ac:dyDescent="0.25">
      <c r="B294" s="402"/>
      <c r="C294" s="403"/>
      <c r="D294" s="142">
        <f>D289+D290+D291+D292+D293</f>
        <v>372.8</v>
      </c>
      <c r="E294" s="142">
        <f t="shared" ref="E294:J294" si="48">E289+E290+E291+E292+E293</f>
        <v>6843</v>
      </c>
      <c r="F294" s="142">
        <f t="shared" si="48"/>
        <v>41</v>
      </c>
      <c r="G294" s="142">
        <f t="shared" si="48"/>
        <v>2878435</v>
      </c>
      <c r="H294" s="142">
        <f t="shared" si="48"/>
        <v>544792.6</v>
      </c>
      <c r="I294" s="142">
        <f t="shared" si="48"/>
        <v>170</v>
      </c>
      <c r="J294" s="142">
        <f t="shared" si="48"/>
        <v>252</v>
      </c>
      <c r="K294" s="142">
        <v>0</v>
      </c>
      <c r="L294" s="142">
        <f t="shared" ref="L294:R294" si="49">L289+L290+L291+L292+L293</f>
        <v>132</v>
      </c>
      <c r="M294" s="142">
        <f t="shared" si="49"/>
        <v>134</v>
      </c>
      <c r="N294" s="142">
        <f t="shared" si="49"/>
        <v>124</v>
      </c>
      <c r="O294" s="142">
        <f t="shared" si="49"/>
        <v>116</v>
      </c>
      <c r="P294" s="142">
        <f t="shared" si="49"/>
        <v>250</v>
      </c>
      <c r="Q294" s="142">
        <f t="shared" si="49"/>
        <v>218</v>
      </c>
      <c r="R294" s="142">
        <f t="shared" si="49"/>
        <v>13</v>
      </c>
    </row>
    <row r="298" spans="2:18" ht="18.75" x14ac:dyDescent="0.3">
      <c r="B298" s="405" t="s">
        <v>149</v>
      </c>
      <c r="C298" s="405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  <c r="N298" s="405"/>
      <c r="O298" s="405"/>
      <c r="Q298" s="163"/>
      <c r="R298" s="163"/>
    </row>
    <row r="299" spans="2:18" x14ac:dyDescent="0.25">
      <c r="Q299" s="163"/>
      <c r="R299" s="163"/>
    </row>
    <row r="300" spans="2:18" ht="39" customHeight="1" x14ac:dyDescent="0.25">
      <c r="B300" s="406" t="s">
        <v>5</v>
      </c>
      <c r="C300" s="406" t="s">
        <v>12</v>
      </c>
      <c r="D300" s="406" t="s">
        <v>6</v>
      </c>
      <c r="E300" s="406" t="s">
        <v>17</v>
      </c>
      <c r="F300" s="406" t="s">
        <v>15</v>
      </c>
      <c r="G300" s="406" t="s">
        <v>100</v>
      </c>
      <c r="H300" s="406" t="s">
        <v>14</v>
      </c>
      <c r="I300" s="406" t="s">
        <v>13</v>
      </c>
      <c r="J300" s="406" t="s">
        <v>8</v>
      </c>
      <c r="K300" s="406" t="s">
        <v>138</v>
      </c>
      <c r="L300" s="398" t="s">
        <v>113</v>
      </c>
      <c r="M300" s="409"/>
      <c r="N300" s="409"/>
      <c r="O300" s="409"/>
      <c r="P300" s="399"/>
      <c r="Q300" s="413" t="s">
        <v>16</v>
      </c>
      <c r="R300" s="413"/>
    </row>
    <row r="301" spans="2:18" ht="30" x14ac:dyDescent="0.25">
      <c r="B301" s="407"/>
      <c r="C301" s="407"/>
      <c r="D301" s="407"/>
      <c r="E301" s="407"/>
      <c r="F301" s="407"/>
      <c r="G301" s="407"/>
      <c r="H301" s="407"/>
      <c r="I301" s="407"/>
      <c r="J301" s="407"/>
      <c r="K301" s="407"/>
      <c r="L301" s="398" t="s">
        <v>1</v>
      </c>
      <c r="M301" s="399"/>
      <c r="N301" s="398" t="s">
        <v>2</v>
      </c>
      <c r="O301" s="399"/>
      <c r="P301" s="138" t="s">
        <v>10</v>
      </c>
      <c r="Q301" s="413"/>
      <c r="R301" s="413"/>
    </row>
    <row r="302" spans="2:18" x14ac:dyDescent="0.25">
      <c r="B302" s="408"/>
      <c r="C302" s="408"/>
      <c r="D302" s="408"/>
      <c r="E302" s="408"/>
      <c r="F302" s="408"/>
      <c r="G302" s="408"/>
      <c r="H302" s="408"/>
      <c r="I302" s="408"/>
      <c r="J302" s="408"/>
      <c r="K302" s="408"/>
      <c r="L302" s="138" t="s">
        <v>4</v>
      </c>
      <c r="M302" s="138" t="s">
        <v>3</v>
      </c>
      <c r="N302" s="138" t="s">
        <v>4</v>
      </c>
      <c r="O302" s="138" t="s">
        <v>3</v>
      </c>
      <c r="P302" s="138" t="s">
        <v>3</v>
      </c>
      <c r="Q302" s="143" t="s">
        <v>1</v>
      </c>
      <c r="R302" s="143" t="s">
        <v>2</v>
      </c>
    </row>
    <row r="303" spans="2:18" s="159" customFormat="1" x14ac:dyDescent="0.25">
      <c r="B303" s="166" t="s">
        <v>0</v>
      </c>
      <c r="C303" s="400">
        <v>42724</v>
      </c>
      <c r="D303" s="155">
        <v>70</v>
      </c>
      <c r="E303" s="155">
        <v>3979</v>
      </c>
      <c r="F303" s="155">
        <v>15</v>
      </c>
      <c r="G303" s="167">
        <v>997000</v>
      </c>
      <c r="H303" s="167">
        <v>57500</v>
      </c>
      <c r="I303" s="155">
        <v>78</v>
      </c>
      <c r="J303" s="155">
        <v>61</v>
      </c>
      <c r="K303" s="155">
        <v>12</v>
      </c>
      <c r="L303" s="155">
        <v>63</v>
      </c>
      <c r="M303" s="155">
        <v>60</v>
      </c>
      <c r="N303" s="155">
        <v>107</v>
      </c>
      <c r="O303" s="155">
        <v>100</v>
      </c>
      <c r="P303" s="155">
        <f>O303+M303</f>
        <v>160</v>
      </c>
      <c r="Q303" s="156">
        <v>120</v>
      </c>
      <c r="R303" s="156">
        <v>13</v>
      </c>
    </row>
    <row r="304" spans="2:18" s="159" customFormat="1" ht="30" x14ac:dyDescent="0.25">
      <c r="B304" s="165" t="s">
        <v>24</v>
      </c>
      <c r="C304" s="401"/>
      <c r="D304" s="110">
        <v>45.7</v>
      </c>
      <c r="E304" s="110">
        <v>1110</v>
      </c>
      <c r="F304" s="110">
        <v>0</v>
      </c>
      <c r="G304" s="110">
        <v>1273753</v>
      </c>
      <c r="H304" s="110">
        <v>104360</v>
      </c>
      <c r="I304" s="110">
        <v>29</v>
      </c>
      <c r="J304" s="110">
        <v>90</v>
      </c>
      <c r="K304" s="110">
        <v>3</v>
      </c>
      <c r="L304" s="110">
        <v>22</v>
      </c>
      <c r="M304" s="110">
        <v>22</v>
      </c>
      <c r="N304" s="110">
        <v>7</v>
      </c>
      <c r="O304" s="110">
        <v>11</v>
      </c>
      <c r="P304" s="155">
        <f t="shared" ref="P304:P307" si="50">O304+M304</f>
        <v>33</v>
      </c>
      <c r="Q304" s="110">
        <v>18</v>
      </c>
      <c r="R304" s="110">
        <v>0</v>
      </c>
    </row>
    <row r="305" spans="2:18" s="159" customFormat="1" ht="30" x14ac:dyDescent="0.25">
      <c r="B305" s="165" t="s">
        <v>25</v>
      </c>
      <c r="C305" s="401"/>
      <c r="D305" s="110">
        <v>27</v>
      </c>
      <c r="E305" s="110">
        <v>686</v>
      </c>
      <c r="F305" s="167">
        <v>0</v>
      </c>
      <c r="G305" s="110">
        <v>331197</v>
      </c>
      <c r="H305" s="110">
        <v>2198</v>
      </c>
      <c r="I305" s="110">
        <v>20</v>
      </c>
      <c r="J305" s="110">
        <v>22</v>
      </c>
      <c r="K305" s="110">
        <v>5</v>
      </c>
      <c r="L305" s="110">
        <v>14</v>
      </c>
      <c r="M305" s="110">
        <v>14</v>
      </c>
      <c r="N305" s="110">
        <v>10</v>
      </c>
      <c r="O305" s="110">
        <v>5</v>
      </c>
      <c r="P305" s="155">
        <f t="shared" si="50"/>
        <v>19</v>
      </c>
      <c r="Q305" s="113">
        <v>6</v>
      </c>
      <c r="R305" s="112">
        <v>0</v>
      </c>
    </row>
    <row r="306" spans="2:18" s="159" customFormat="1" ht="30" x14ac:dyDescent="0.25">
      <c r="B306" s="166" t="s">
        <v>26</v>
      </c>
      <c r="C306" s="401"/>
      <c r="D306" s="167">
        <v>22</v>
      </c>
      <c r="E306" s="167">
        <v>60</v>
      </c>
      <c r="F306" s="167">
        <v>0</v>
      </c>
      <c r="G306" s="167">
        <v>246790</v>
      </c>
      <c r="H306" s="167">
        <v>11700</v>
      </c>
      <c r="I306" s="167">
        <v>14</v>
      </c>
      <c r="J306" s="167">
        <v>20</v>
      </c>
      <c r="K306" s="167">
        <v>3</v>
      </c>
      <c r="L306" s="167">
        <v>11</v>
      </c>
      <c r="M306" s="167">
        <v>8</v>
      </c>
      <c r="N306" s="167">
        <v>2</v>
      </c>
      <c r="O306" s="167">
        <v>2</v>
      </c>
      <c r="P306" s="155">
        <f t="shared" si="50"/>
        <v>10</v>
      </c>
      <c r="Q306" s="135">
        <v>5</v>
      </c>
      <c r="R306" s="135">
        <v>0</v>
      </c>
    </row>
    <row r="307" spans="2:18" x14ac:dyDescent="0.25">
      <c r="B307" s="152" t="s">
        <v>85</v>
      </c>
      <c r="C307" s="436"/>
      <c r="D307" s="154">
        <v>18.13</v>
      </c>
      <c r="E307" s="154">
        <v>420</v>
      </c>
      <c r="F307" s="154">
        <v>0</v>
      </c>
      <c r="G307" s="154">
        <v>0</v>
      </c>
      <c r="H307" s="154">
        <v>255479.3</v>
      </c>
      <c r="I307" s="154">
        <v>0</v>
      </c>
      <c r="J307" s="154">
        <v>58</v>
      </c>
      <c r="K307" s="154">
        <v>0</v>
      </c>
      <c r="L307" s="154">
        <v>37</v>
      </c>
      <c r="M307" s="154">
        <v>37</v>
      </c>
      <c r="N307" s="154">
        <v>0</v>
      </c>
      <c r="O307" s="154">
        <v>0</v>
      </c>
      <c r="P307" s="155">
        <f t="shared" si="50"/>
        <v>37</v>
      </c>
      <c r="Q307" s="114">
        <v>102</v>
      </c>
      <c r="R307" s="114">
        <v>0</v>
      </c>
    </row>
    <row r="308" spans="2:18" x14ac:dyDescent="0.25">
      <c r="B308" s="402"/>
      <c r="C308" s="403"/>
      <c r="D308" s="142">
        <f>D303+D304+D305+D306+D307</f>
        <v>182.82999999999998</v>
      </c>
      <c r="E308" s="142">
        <f t="shared" ref="E308:J308" si="51">E303+E304+E305+E306+E307</f>
        <v>6255</v>
      </c>
      <c r="F308" s="142">
        <f t="shared" si="51"/>
        <v>15</v>
      </c>
      <c r="G308" s="142">
        <f t="shared" si="51"/>
        <v>2848740</v>
      </c>
      <c r="H308" s="142">
        <f t="shared" si="51"/>
        <v>431237.3</v>
      </c>
      <c r="I308" s="142">
        <f t="shared" si="51"/>
        <v>141</v>
      </c>
      <c r="J308" s="142">
        <f t="shared" si="51"/>
        <v>251</v>
      </c>
      <c r="K308" s="142"/>
      <c r="L308" s="142">
        <f t="shared" ref="L308:R308" si="52">L303+L304+L305+L306+L307</f>
        <v>147</v>
      </c>
      <c r="M308" s="142">
        <f t="shared" si="52"/>
        <v>141</v>
      </c>
      <c r="N308" s="142">
        <f t="shared" si="52"/>
        <v>126</v>
      </c>
      <c r="O308" s="142">
        <f t="shared" si="52"/>
        <v>118</v>
      </c>
      <c r="P308" s="142">
        <f>P303+P304+P305+P306+P307</f>
        <v>259</v>
      </c>
      <c r="Q308" s="142">
        <f t="shared" si="52"/>
        <v>251</v>
      </c>
      <c r="R308" s="142">
        <f t="shared" si="52"/>
        <v>13</v>
      </c>
    </row>
    <row r="313" spans="2:18" ht="18.75" x14ac:dyDescent="0.3">
      <c r="B313" s="405" t="s">
        <v>150</v>
      </c>
      <c r="C313" s="405"/>
      <c r="D313" s="405"/>
      <c r="E313" s="405"/>
      <c r="F313" s="405"/>
      <c r="G313" s="405"/>
      <c r="H313" s="405"/>
      <c r="I313" s="405"/>
      <c r="J313" s="405"/>
      <c r="K313" s="405"/>
      <c r="L313" s="405"/>
      <c r="M313" s="405"/>
      <c r="N313" s="405"/>
      <c r="O313" s="405"/>
      <c r="Q313" s="163"/>
      <c r="R313" s="163"/>
    </row>
    <row r="314" spans="2:18" x14ac:dyDescent="0.25">
      <c r="Q314" s="163"/>
      <c r="R314" s="163"/>
    </row>
    <row r="315" spans="2:18" x14ac:dyDescent="0.25">
      <c r="B315" s="406" t="s">
        <v>5</v>
      </c>
      <c r="C315" s="406" t="s">
        <v>12</v>
      </c>
      <c r="D315" s="406" t="s">
        <v>6</v>
      </c>
      <c r="E315" s="406" t="s">
        <v>17</v>
      </c>
      <c r="F315" s="406" t="s">
        <v>15</v>
      </c>
      <c r="G315" s="406" t="s">
        <v>100</v>
      </c>
      <c r="H315" s="406" t="s">
        <v>14</v>
      </c>
      <c r="I315" s="406" t="s">
        <v>13</v>
      </c>
      <c r="J315" s="406" t="s">
        <v>8</v>
      </c>
      <c r="K315" s="406" t="s">
        <v>138</v>
      </c>
      <c r="L315" s="398" t="s">
        <v>113</v>
      </c>
      <c r="M315" s="409"/>
      <c r="N315" s="409"/>
      <c r="O315" s="409"/>
      <c r="P315" s="399"/>
      <c r="Q315" s="413" t="s">
        <v>16</v>
      </c>
      <c r="R315" s="413"/>
    </row>
    <row r="316" spans="2:18" ht="30" x14ac:dyDescent="0.25">
      <c r="B316" s="407"/>
      <c r="C316" s="407"/>
      <c r="D316" s="407"/>
      <c r="E316" s="407"/>
      <c r="F316" s="407"/>
      <c r="G316" s="407"/>
      <c r="H316" s="407"/>
      <c r="I316" s="407"/>
      <c r="J316" s="407"/>
      <c r="K316" s="407"/>
      <c r="L316" s="398" t="s">
        <v>1</v>
      </c>
      <c r="M316" s="399"/>
      <c r="N316" s="398" t="s">
        <v>2</v>
      </c>
      <c r="O316" s="399"/>
      <c r="P316" s="138" t="s">
        <v>10</v>
      </c>
      <c r="Q316" s="413"/>
      <c r="R316" s="413"/>
    </row>
    <row r="317" spans="2:18" x14ac:dyDescent="0.25">
      <c r="B317" s="408"/>
      <c r="C317" s="408"/>
      <c r="D317" s="408"/>
      <c r="E317" s="408"/>
      <c r="F317" s="408"/>
      <c r="G317" s="408"/>
      <c r="H317" s="408"/>
      <c r="I317" s="408"/>
      <c r="J317" s="408"/>
      <c r="K317" s="408"/>
      <c r="L317" s="138" t="s">
        <v>4</v>
      </c>
      <c r="M317" s="138" t="s">
        <v>3</v>
      </c>
      <c r="N317" s="138" t="s">
        <v>4</v>
      </c>
      <c r="O317" s="138" t="s">
        <v>3</v>
      </c>
      <c r="P317" s="138" t="s">
        <v>3</v>
      </c>
      <c r="Q317" s="143" t="s">
        <v>1</v>
      </c>
      <c r="R317" s="143" t="s">
        <v>2</v>
      </c>
    </row>
    <row r="318" spans="2:18" s="159" customFormat="1" x14ac:dyDescent="0.25">
      <c r="B318" s="166" t="s">
        <v>0</v>
      </c>
      <c r="C318" s="400">
        <v>42725</v>
      </c>
      <c r="D318" s="155">
        <v>165</v>
      </c>
      <c r="E318" s="155">
        <v>3512</v>
      </c>
      <c r="F318" s="155">
        <v>27</v>
      </c>
      <c r="G318" s="167">
        <v>1477000</v>
      </c>
      <c r="H318" s="167">
        <v>116500</v>
      </c>
      <c r="I318" s="155">
        <v>61</v>
      </c>
      <c r="J318" s="155">
        <v>52</v>
      </c>
      <c r="K318" s="155">
        <v>17</v>
      </c>
      <c r="L318" s="155">
        <v>63</v>
      </c>
      <c r="M318" s="155">
        <v>59</v>
      </c>
      <c r="N318" s="155">
        <v>93</v>
      </c>
      <c r="O318" s="155">
        <v>93</v>
      </c>
      <c r="P318" s="155">
        <f>O318+M318</f>
        <v>152</v>
      </c>
      <c r="Q318" s="156">
        <v>115</v>
      </c>
      <c r="R318" s="156">
        <v>12</v>
      </c>
    </row>
    <row r="319" spans="2:18" s="159" customFormat="1" ht="30" x14ac:dyDescent="0.25">
      <c r="B319" s="165" t="s">
        <v>24</v>
      </c>
      <c r="C319" s="401"/>
      <c r="D319" s="110">
        <v>36.75</v>
      </c>
      <c r="E319" s="110">
        <v>2550</v>
      </c>
      <c r="F319" s="110">
        <v>4</v>
      </c>
      <c r="G319" s="110">
        <v>995348</v>
      </c>
      <c r="H319" s="110">
        <v>95350</v>
      </c>
      <c r="I319" s="110">
        <v>10</v>
      </c>
      <c r="J319" s="110">
        <v>77</v>
      </c>
      <c r="K319" s="110">
        <v>5</v>
      </c>
      <c r="L319" s="110">
        <v>21</v>
      </c>
      <c r="M319" s="110">
        <v>24</v>
      </c>
      <c r="N319" s="110">
        <v>20</v>
      </c>
      <c r="O319" s="110">
        <v>20</v>
      </c>
      <c r="P319" s="155">
        <f t="shared" ref="P319:P322" si="53">O319+M319</f>
        <v>44</v>
      </c>
      <c r="Q319" s="110">
        <v>18</v>
      </c>
      <c r="R319" s="110">
        <v>1</v>
      </c>
    </row>
    <row r="320" spans="2:18" s="159" customFormat="1" ht="30" x14ac:dyDescent="0.25">
      <c r="B320" s="165" t="s">
        <v>25</v>
      </c>
      <c r="C320" s="401"/>
      <c r="D320" s="110">
        <v>20</v>
      </c>
      <c r="E320" s="110">
        <v>943</v>
      </c>
      <c r="F320" s="167">
        <v>0</v>
      </c>
      <c r="G320" s="110">
        <v>282373</v>
      </c>
      <c r="H320" s="110">
        <v>1994</v>
      </c>
      <c r="I320" s="110">
        <v>32</v>
      </c>
      <c r="J320" s="110">
        <v>19</v>
      </c>
      <c r="K320" s="110">
        <v>1</v>
      </c>
      <c r="L320" s="110">
        <v>13</v>
      </c>
      <c r="M320" s="110">
        <v>16</v>
      </c>
      <c r="N320" s="110">
        <v>10</v>
      </c>
      <c r="O320" s="110">
        <v>5</v>
      </c>
      <c r="P320" s="155">
        <f t="shared" si="53"/>
        <v>21</v>
      </c>
      <c r="Q320" s="113">
        <v>7</v>
      </c>
      <c r="R320" s="112">
        <v>0</v>
      </c>
    </row>
    <row r="321" spans="2:18" s="159" customFormat="1" ht="30" x14ac:dyDescent="0.25">
      <c r="B321" s="166" t="s">
        <v>26</v>
      </c>
      <c r="C321" s="401"/>
      <c r="D321" s="167">
        <v>21</v>
      </c>
      <c r="E321" s="167">
        <v>100</v>
      </c>
      <c r="F321" s="167">
        <v>0</v>
      </c>
      <c r="G321" s="167">
        <v>261160</v>
      </c>
      <c r="H321" s="167">
        <v>0</v>
      </c>
      <c r="I321" s="167">
        <v>11</v>
      </c>
      <c r="J321" s="167">
        <v>17</v>
      </c>
      <c r="K321" s="167">
        <v>0</v>
      </c>
      <c r="L321" s="167">
        <v>9</v>
      </c>
      <c r="M321" s="167">
        <v>9</v>
      </c>
      <c r="N321" s="167">
        <v>2</v>
      </c>
      <c r="O321" s="167">
        <v>1</v>
      </c>
      <c r="P321" s="155">
        <f t="shared" si="53"/>
        <v>10</v>
      </c>
      <c r="Q321" s="135">
        <v>5</v>
      </c>
      <c r="R321" s="135">
        <v>0</v>
      </c>
    </row>
    <row r="322" spans="2:18" s="159" customFormat="1" x14ac:dyDescent="0.25">
      <c r="B322" s="165" t="s">
        <v>85</v>
      </c>
      <c r="C322" s="436"/>
      <c r="D322" s="167">
        <v>4.4000000000000004</v>
      </c>
      <c r="E322" s="167">
        <v>420</v>
      </c>
      <c r="F322" s="167">
        <v>0</v>
      </c>
      <c r="G322" s="167">
        <v>0</v>
      </c>
      <c r="H322" s="167">
        <v>228083.1</v>
      </c>
      <c r="I322" s="167">
        <v>0</v>
      </c>
      <c r="J322" s="167">
        <v>51</v>
      </c>
      <c r="K322" s="167">
        <v>0</v>
      </c>
      <c r="L322" s="167">
        <v>38</v>
      </c>
      <c r="M322" s="167">
        <v>38</v>
      </c>
      <c r="N322" s="167">
        <v>0</v>
      </c>
      <c r="O322" s="167">
        <v>0</v>
      </c>
      <c r="P322" s="155">
        <f t="shared" si="53"/>
        <v>38</v>
      </c>
      <c r="Q322" s="114">
        <v>99</v>
      </c>
      <c r="R322" s="114">
        <v>0</v>
      </c>
    </row>
    <row r="323" spans="2:18" x14ac:dyDescent="0.25">
      <c r="B323" s="402"/>
      <c r="C323" s="403"/>
      <c r="D323" s="142">
        <f>D318+D319+D320+D321+D322</f>
        <v>247.15</v>
      </c>
      <c r="E323" s="142">
        <f t="shared" ref="E323:J323" si="54">E318+E319+E320+E321+E322</f>
        <v>7525</v>
      </c>
      <c r="F323" s="142">
        <f t="shared" si="54"/>
        <v>31</v>
      </c>
      <c r="G323" s="142">
        <f t="shared" si="54"/>
        <v>3015881</v>
      </c>
      <c r="H323" s="142">
        <f t="shared" si="54"/>
        <v>441927.1</v>
      </c>
      <c r="I323" s="142">
        <f t="shared" si="54"/>
        <v>114</v>
      </c>
      <c r="J323" s="142">
        <f t="shared" si="54"/>
        <v>216</v>
      </c>
      <c r="K323" s="142">
        <f>SUM(K318:K322)</f>
        <v>23</v>
      </c>
      <c r="L323" s="142">
        <f t="shared" ref="L323:O323" si="55">L318+L319+L320+L321+L322</f>
        <v>144</v>
      </c>
      <c r="M323" s="142">
        <f t="shared" si="55"/>
        <v>146</v>
      </c>
      <c r="N323" s="142">
        <f t="shared" si="55"/>
        <v>125</v>
      </c>
      <c r="O323" s="142">
        <f t="shared" si="55"/>
        <v>119</v>
      </c>
      <c r="P323" s="142">
        <f>P318+P319+P320+P321+P322</f>
        <v>265</v>
      </c>
      <c r="Q323" s="142">
        <f t="shared" ref="Q323:R323" si="56">Q318+Q319+Q320+Q321+Q322</f>
        <v>244</v>
      </c>
      <c r="R323" s="142">
        <f t="shared" si="56"/>
        <v>13</v>
      </c>
    </row>
    <row r="328" spans="2:18" ht="18.75" x14ac:dyDescent="0.3">
      <c r="B328" s="405" t="s">
        <v>151</v>
      </c>
      <c r="C328" s="405"/>
      <c r="D328" s="405"/>
      <c r="E328" s="405"/>
      <c r="F328" s="405"/>
      <c r="G328" s="405"/>
      <c r="H328" s="405"/>
      <c r="I328" s="405"/>
      <c r="J328" s="405"/>
      <c r="K328" s="405"/>
      <c r="L328" s="405"/>
      <c r="M328" s="405"/>
      <c r="N328" s="405"/>
      <c r="O328" s="405"/>
      <c r="Q328" s="163"/>
      <c r="R328" s="163"/>
    </row>
    <row r="329" spans="2:18" x14ac:dyDescent="0.25">
      <c r="Q329" s="163"/>
      <c r="R329" s="163"/>
    </row>
    <row r="330" spans="2:18" x14ac:dyDescent="0.25">
      <c r="B330" s="406" t="s">
        <v>5</v>
      </c>
      <c r="C330" s="406" t="s">
        <v>12</v>
      </c>
      <c r="D330" s="406" t="s">
        <v>6</v>
      </c>
      <c r="E330" s="406" t="s">
        <v>17</v>
      </c>
      <c r="F330" s="406" t="s">
        <v>15</v>
      </c>
      <c r="G330" s="406" t="s">
        <v>100</v>
      </c>
      <c r="H330" s="406" t="s">
        <v>14</v>
      </c>
      <c r="I330" s="406" t="s">
        <v>13</v>
      </c>
      <c r="J330" s="406" t="s">
        <v>8</v>
      </c>
      <c r="K330" s="406" t="s">
        <v>138</v>
      </c>
      <c r="L330" s="398" t="s">
        <v>113</v>
      </c>
      <c r="M330" s="409"/>
      <c r="N330" s="409"/>
      <c r="O330" s="409"/>
      <c r="P330" s="399"/>
      <c r="Q330" s="413" t="s">
        <v>16</v>
      </c>
      <c r="R330" s="413"/>
    </row>
    <row r="331" spans="2:18" ht="30" x14ac:dyDescent="0.25">
      <c r="B331" s="407"/>
      <c r="C331" s="407"/>
      <c r="D331" s="407"/>
      <c r="E331" s="407"/>
      <c r="F331" s="407"/>
      <c r="G331" s="407"/>
      <c r="H331" s="407"/>
      <c r="I331" s="407"/>
      <c r="J331" s="407"/>
      <c r="K331" s="407"/>
      <c r="L331" s="398" t="s">
        <v>1</v>
      </c>
      <c r="M331" s="399"/>
      <c r="N331" s="398" t="s">
        <v>2</v>
      </c>
      <c r="O331" s="399"/>
      <c r="P331" s="138" t="s">
        <v>10</v>
      </c>
      <c r="Q331" s="413"/>
      <c r="R331" s="413"/>
    </row>
    <row r="332" spans="2:18" x14ac:dyDescent="0.25">
      <c r="B332" s="408"/>
      <c r="C332" s="408"/>
      <c r="D332" s="408"/>
      <c r="E332" s="408"/>
      <c r="F332" s="408"/>
      <c r="G332" s="408"/>
      <c r="H332" s="408"/>
      <c r="I332" s="408"/>
      <c r="J332" s="408"/>
      <c r="K332" s="408"/>
      <c r="L332" s="138" t="s">
        <v>4</v>
      </c>
      <c r="M332" s="138" t="s">
        <v>3</v>
      </c>
      <c r="N332" s="138" t="s">
        <v>4</v>
      </c>
      <c r="O332" s="138" t="s">
        <v>3</v>
      </c>
      <c r="P332" s="138" t="s">
        <v>3</v>
      </c>
      <c r="Q332" s="143" t="s">
        <v>1</v>
      </c>
      <c r="R332" s="143" t="s">
        <v>2</v>
      </c>
    </row>
    <row r="333" spans="2:18" s="159" customFormat="1" x14ac:dyDescent="0.25">
      <c r="B333" s="166" t="s">
        <v>0</v>
      </c>
      <c r="C333" s="400">
        <v>42726</v>
      </c>
      <c r="D333" s="155">
        <v>79</v>
      </c>
      <c r="E333" s="155">
        <v>3055</v>
      </c>
      <c r="F333" s="155">
        <v>11</v>
      </c>
      <c r="G333" s="167">
        <v>622000</v>
      </c>
      <c r="H333" s="167">
        <v>124100</v>
      </c>
      <c r="I333" s="155">
        <v>57</v>
      </c>
      <c r="J333" s="155">
        <v>40</v>
      </c>
      <c r="K333" s="155">
        <v>12</v>
      </c>
      <c r="L333" s="155">
        <v>54</v>
      </c>
      <c r="M333" s="155">
        <v>53</v>
      </c>
      <c r="N333" s="155">
        <v>93</v>
      </c>
      <c r="O333" s="155">
        <v>91</v>
      </c>
      <c r="P333" s="155">
        <f>O333+M333</f>
        <v>144</v>
      </c>
      <c r="Q333" s="156">
        <v>114</v>
      </c>
      <c r="R333" s="156">
        <v>10</v>
      </c>
    </row>
    <row r="334" spans="2:18" s="159" customFormat="1" ht="30" x14ac:dyDescent="0.25">
      <c r="B334" s="165" t="s">
        <v>24</v>
      </c>
      <c r="C334" s="401"/>
      <c r="D334" s="110">
        <v>40.700000000000003</v>
      </c>
      <c r="E334" s="110">
        <v>1809</v>
      </c>
      <c r="F334" s="110">
        <v>0</v>
      </c>
      <c r="G334" s="110">
        <v>197325</v>
      </c>
      <c r="H334" s="110">
        <v>138100</v>
      </c>
      <c r="I334" s="110">
        <v>0</v>
      </c>
      <c r="J334" s="110">
        <v>12</v>
      </c>
      <c r="K334" s="110">
        <v>5</v>
      </c>
      <c r="L334" s="110">
        <v>21</v>
      </c>
      <c r="M334" s="110">
        <v>24</v>
      </c>
      <c r="N334" s="110">
        <v>21</v>
      </c>
      <c r="O334" s="110">
        <v>13</v>
      </c>
      <c r="P334" s="155">
        <f t="shared" ref="P334:P337" si="57">O334+M334</f>
        <v>37</v>
      </c>
      <c r="Q334" s="110">
        <v>16</v>
      </c>
      <c r="R334" s="110">
        <v>2</v>
      </c>
    </row>
    <row r="335" spans="2:18" s="159" customFormat="1" ht="30" x14ac:dyDescent="0.25">
      <c r="B335" s="165" t="s">
        <v>25</v>
      </c>
      <c r="C335" s="401"/>
      <c r="D335" s="110">
        <v>18</v>
      </c>
      <c r="E335" s="110">
        <v>1414</v>
      </c>
      <c r="F335" s="167">
        <v>0</v>
      </c>
      <c r="G335" s="110">
        <v>286057</v>
      </c>
      <c r="H335" s="110">
        <v>1980</v>
      </c>
      <c r="I335" s="110">
        <v>31</v>
      </c>
      <c r="J335" s="110">
        <v>20</v>
      </c>
      <c r="K335" s="110">
        <v>2</v>
      </c>
      <c r="L335" s="110">
        <v>14</v>
      </c>
      <c r="M335" s="110">
        <v>15</v>
      </c>
      <c r="N335" s="110">
        <v>10</v>
      </c>
      <c r="O335" s="110">
        <v>10</v>
      </c>
      <c r="P335" s="155">
        <f t="shared" si="57"/>
        <v>25</v>
      </c>
      <c r="Q335" s="113">
        <v>7</v>
      </c>
      <c r="R335" s="112">
        <v>2</v>
      </c>
    </row>
    <row r="336" spans="2:18" s="159" customFormat="1" ht="30" x14ac:dyDescent="0.25">
      <c r="B336" s="166" t="s">
        <v>26</v>
      </c>
      <c r="C336" s="401"/>
      <c r="D336" s="167">
        <v>22</v>
      </c>
      <c r="E336" s="167">
        <v>60</v>
      </c>
      <c r="F336" s="167">
        <v>0</v>
      </c>
      <c r="G336" s="167">
        <v>203404</v>
      </c>
      <c r="H336" s="167">
        <v>5100</v>
      </c>
      <c r="I336" s="167">
        <v>23</v>
      </c>
      <c r="J336" s="167">
        <v>17</v>
      </c>
      <c r="K336" s="167">
        <v>1</v>
      </c>
      <c r="L336" s="167">
        <v>8</v>
      </c>
      <c r="M336" s="167">
        <v>9</v>
      </c>
      <c r="N336" s="167">
        <v>2</v>
      </c>
      <c r="O336" s="167">
        <v>1</v>
      </c>
      <c r="P336" s="155">
        <f t="shared" si="57"/>
        <v>10</v>
      </c>
      <c r="Q336" s="135">
        <v>5</v>
      </c>
      <c r="R336" s="135">
        <v>0</v>
      </c>
    </row>
    <row r="337" spans="2:18" s="159" customFormat="1" x14ac:dyDescent="0.25">
      <c r="B337" s="165" t="s">
        <v>85</v>
      </c>
      <c r="C337" s="436"/>
      <c r="D337" s="167">
        <v>19.309999999999999</v>
      </c>
      <c r="E337" s="167">
        <v>268</v>
      </c>
      <c r="F337" s="167">
        <v>0</v>
      </c>
      <c r="G337" s="167">
        <v>0</v>
      </c>
      <c r="H337" s="167">
        <v>252794.9</v>
      </c>
      <c r="I337" s="167">
        <v>0</v>
      </c>
      <c r="J337" s="167">
        <v>67</v>
      </c>
      <c r="K337" s="167">
        <v>0</v>
      </c>
      <c r="L337" s="167">
        <v>39</v>
      </c>
      <c r="M337" s="167">
        <v>39</v>
      </c>
      <c r="N337" s="167">
        <v>0</v>
      </c>
      <c r="O337" s="167">
        <v>0</v>
      </c>
      <c r="P337" s="155">
        <f t="shared" si="57"/>
        <v>39</v>
      </c>
      <c r="Q337" s="114">
        <v>100</v>
      </c>
      <c r="R337" s="114">
        <v>0</v>
      </c>
    </row>
    <row r="338" spans="2:18" x14ac:dyDescent="0.25">
      <c r="B338" s="402"/>
      <c r="C338" s="403"/>
      <c r="D338" s="142">
        <f>D333+D334+D335+D336+D337</f>
        <v>179.01</v>
      </c>
      <c r="E338" s="142">
        <f t="shared" ref="E338:J338" si="58">E333+E334+E335+E336+E337</f>
        <v>6606</v>
      </c>
      <c r="F338" s="142">
        <f t="shared" si="58"/>
        <v>11</v>
      </c>
      <c r="G338" s="142">
        <f t="shared" si="58"/>
        <v>1308786</v>
      </c>
      <c r="H338" s="142">
        <f t="shared" si="58"/>
        <v>522074.9</v>
      </c>
      <c r="I338" s="142">
        <f t="shared" si="58"/>
        <v>111</v>
      </c>
      <c r="J338" s="142">
        <f t="shared" si="58"/>
        <v>156</v>
      </c>
      <c r="K338" s="142">
        <f>SUM(K333:K337)</f>
        <v>20</v>
      </c>
      <c r="L338" s="142">
        <f t="shared" ref="L338:O338" si="59">L333+L334+L335+L336+L337</f>
        <v>136</v>
      </c>
      <c r="M338" s="142">
        <f t="shared" si="59"/>
        <v>140</v>
      </c>
      <c r="N338" s="142">
        <f t="shared" si="59"/>
        <v>126</v>
      </c>
      <c r="O338" s="142">
        <f t="shared" si="59"/>
        <v>115</v>
      </c>
      <c r="P338" s="142">
        <f>P333+P334+P335+P336+P337</f>
        <v>255</v>
      </c>
      <c r="Q338" s="142">
        <f t="shared" ref="Q338:R338" si="60">Q333+Q334+Q335+Q336+Q337</f>
        <v>242</v>
      </c>
      <c r="R338" s="142">
        <f t="shared" si="60"/>
        <v>14</v>
      </c>
    </row>
    <row r="341" spans="2:18" ht="18.75" x14ac:dyDescent="0.3">
      <c r="B341" s="405" t="s">
        <v>152</v>
      </c>
      <c r="C341" s="405"/>
      <c r="D341" s="405"/>
      <c r="E341" s="405"/>
      <c r="F341" s="405"/>
      <c r="G341" s="405"/>
      <c r="H341" s="405"/>
      <c r="I341" s="405"/>
      <c r="J341" s="405"/>
      <c r="K341" s="405"/>
      <c r="L341" s="405"/>
      <c r="M341" s="405"/>
      <c r="N341" s="405"/>
      <c r="O341" s="405"/>
      <c r="Q341" s="163"/>
      <c r="R341" s="163"/>
    </row>
    <row r="342" spans="2:18" x14ac:dyDescent="0.25">
      <c r="Q342" s="163"/>
      <c r="R342" s="163"/>
    </row>
    <row r="343" spans="2:18" x14ac:dyDescent="0.25">
      <c r="B343" s="406" t="s">
        <v>5</v>
      </c>
      <c r="C343" s="406" t="s">
        <v>12</v>
      </c>
      <c r="D343" s="406" t="s">
        <v>6</v>
      </c>
      <c r="E343" s="406" t="s">
        <v>17</v>
      </c>
      <c r="F343" s="406" t="s">
        <v>15</v>
      </c>
      <c r="G343" s="406" t="s">
        <v>100</v>
      </c>
      <c r="H343" s="406" t="s">
        <v>14</v>
      </c>
      <c r="I343" s="406" t="s">
        <v>13</v>
      </c>
      <c r="J343" s="406" t="s">
        <v>8</v>
      </c>
      <c r="K343" s="406" t="s">
        <v>138</v>
      </c>
      <c r="L343" s="398" t="s">
        <v>113</v>
      </c>
      <c r="M343" s="409"/>
      <c r="N343" s="409"/>
      <c r="O343" s="409"/>
      <c r="P343" s="399"/>
      <c r="Q343" s="413" t="s">
        <v>16</v>
      </c>
      <c r="R343" s="413"/>
    </row>
    <row r="344" spans="2:18" ht="30" x14ac:dyDescent="0.25">
      <c r="B344" s="407"/>
      <c r="C344" s="407"/>
      <c r="D344" s="407"/>
      <c r="E344" s="407"/>
      <c r="F344" s="407"/>
      <c r="G344" s="407"/>
      <c r="H344" s="407"/>
      <c r="I344" s="407"/>
      <c r="J344" s="407"/>
      <c r="K344" s="407"/>
      <c r="L344" s="398" t="s">
        <v>1</v>
      </c>
      <c r="M344" s="399"/>
      <c r="N344" s="398" t="s">
        <v>2</v>
      </c>
      <c r="O344" s="399"/>
      <c r="P344" s="138" t="s">
        <v>10</v>
      </c>
      <c r="Q344" s="413"/>
      <c r="R344" s="413"/>
    </row>
    <row r="345" spans="2:18" x14ac:dyDescent="0.25">
      <c r="B345" s="408"/>
      <c r="C345" s="408"/>
      <c r="D345" s="408"/>
      <c r="E345" s="408"/>
      <c r="F345" s="408"/>
      <c r="G345" s="408"/>
      <c r="H345" s="408"/>
      <c r="I345" s="408"/>
      <c r="J345" s="408"/>
      <c r="K345" s="408"/>
      <c r="L345" s="138" t="s">
        <v>4</v>
      </c>
      <c r="M345" s="138" t="s">
        <v>3</v>
      </c>
      <c r="N345" s="138" t="s">
        <v>4</v>
      </c>
      <c r="O345" s="138" t="s">
        <v>3</v>
      </c>
      <c r="P345" s="138" t="s">
        <v>3</v>
      </c>
      <c r="Q345" s="143" t="s">
        <v>1</v>
      </c>
      <c r="R345" s="143" t="s">
        <v>2</v>
      </c>
    </row>
    <row r="346" spans="2:18" s="159" customFormat="1" x14ac:dyDescent="0.25">
      <c r="B346" s="166" t="s">
        <v>0</v>
      </c>
      <c r="C346" s="400">
        <v>42727</v>
      </c>
      <c r="D346" s="155">
        <v>179</v>
      </c>
      <c r="E346" s="155">
        <v>2400</v>
      </c>
      <c r="F346" s="155">
        <v>18</v>
      </c>
      <c r="G346" s="167">
        <v>986000</v>
      </c>
      <c r="H346" s="167">
        <v>73450</v>
      </c>
      <c r="I346" s="155">
        <v>41</v>
      </c>
      <c r="J346" s="155">
        <v>32</v>
      </c>
      <c r="K346" s="155"/>
      <c r="L346" s="155">
        <v>55</v>
      </c>
      <c r="M346" s="155">
        <v>51</v>
      </c>
      <c r="N346" s="155">
        <v>83</v>
      </c>
      <c r="O346" s="155">
        <v>77</v>
      </c>
      <c r="P346" s="155">
        <f>O346+M346</f>
        <v>128</v>
      </c>
      <c r="Q346" s="156">
        <v>122</v>
      </c>
      <c r="R346" s="156">
        <v>8</v>
      </c>
    </row>
    <row r="347" spans="2:18" s="159" customFormat="1" ht="30" x14ac:dyDescent="0.25">
      <c r="B347" s="165" t="s">
        <v>24</v>
      </c>
      <c r="C347" s="401"/>
      <c r="D347" s="110">
        <v>3.1</v>
      </c>
      <c r="E347" s="110">
        <v>2483</v>
      </c>
      <c r="F347" s="110">
        <v>3</v>
      </c>
      <c r="G347" s="110">
        <v>76041</v>
      </c>
      <c r="H347" s="110">
        <v>123210</v>
      </c>
      <c r="I347" s="110">
        <v>8</v>
      </c>
      <c r="J347" s="110">
        <v>14</v>
      </c>
      <c r="K347" s="110"/>
      <c r="L347" s="110">
        <v>22</v>
      </c>
      <c r="M347" s="110">
        <v>30</v>
      </c>
      <c r="N347" s="110">
        <v>21</v>
      </c>
      <c r="O347" s="110">
        <v>1</v>
      </c>
      <c r="P347" s="155">
        <f t="shared" ref="P347:P350" si="61">O347+M347</f>
        <v>31</v>
      </c>
      <c r="Q347" s="110">
        <v>16</v>
      </c>
      <c r="R347" s="110">
        <v>0</v>
      </c>
    </row>
    <row r="348" spans="2:18" s="159" customFormat="1" ht="30" x14ac:dyDescent="0.25">
      <c r="B348" s="165" t="s">
        <v>25</v>
      </c>
      <c r="C348" s="401"/>
      <c r="D348" s="110">
        <v>31</v>
      </c>
      <c r="E348" s="110">
        <v>1109</v>
      </c>
      <c r="F348" s="167">
        <v>0</v>
      </c>
      <c r="G348" s="110">
        <v>222120</v>
      </c>
      <c r="H348" s="110">
        <v>1588</v>
      </c>
      <c r="I348" s="110">
        <v>20</v>
      </c>
      <c r="J348" s="110">
        <v>20</v>
      </c>
      <c r="K348" s="110"/>
      <c r="L348" s="110">
        <v>15</v>
      </c>
      <c r="M348" s="110">
        <v>15</v>
      </c>
      <c r="N348" s="110">
        <v>10</v>
      </c>
      <c r="O348" s="110">
        <v>10</v>
      </c>
      <c r="P348" s="155">
        <f t="shared" si="61"/>
        <v>25</v>
      </c>
      <c r="Q348" s="113">
        <v>7</v>
      </c>
      <c r="R348" s="112">
        <v>2</v>
      </c>
    </row>
    <row r="349" spans="2:18" s="159" customFormat="1" ht="30" x14ac:dyDescent="0.25">
      <c r="B349" s="166" t="s">
        <v>26</v>
      </c>
      <c r="C349" s="401"/>
      <c r="D349" s="167">
        <v>18</v>
      </c>
      <c r="E349" s="167">
        <v>80</v>
      </c>
      <c r="F349" s="167">
        <v>0</v>
      </c>
      <c r="G349" s="167">
        <v>187110</v>
      </c>
      <c r="H349" s="167">
        <v>0</v>
      </c>
      <c r="I349" s="167">
        <v>12</v>
      </c>
      <c r="J349" s="167">
        <v>15</v>
      </c>
      <c r="K349" s="167"/>
      <c r="L349" s="167">
        <v>9</v>
      </c>
      <c r="M349" s="167">
        <v>7</v>
      </c>
      <c r="N349" s="167">
        <v>2</v>
      </c>
      <c r="O349" s="167">
        <v>1</v>
      </c>
      <c r="P349" s="155">
        <f t="shared" si="61"/>
        <v>8</v>
      </c>
      <c r="Q349" s="135">
        <v>5</v>
      </c>
      <c r="R349" s="135">
        <v>0</v>
      </c>
    </row>
    <row r="350" spans="2:18" s="159" customFormat="1" x14ac:dyDescent="0.25">
      <c r="B350" s="165" t="s">
        <v>85</v>
      </c>
      <c r="C350" s="436"/>
      <c r="D350" s="167">
        <v>8.1999999999999993</v>
      </c>
      <c r="E350" s="167">
        <v>298</v>
      </c>
      <c r="F350" s="167">
        <v>0</v>
      </c>
      <c r="G350" s="167">
        <v>0</v>
      </c>
      <c r="H350" s="167">
        <v>207798</v>
      </c>
      <c r="I350" s="167">
        <v>0</v>
      </c>
      <c r="J350" s="167">
        <v>58</v>
      </c>
      <c r="K350" s="167"/>
      <c r="L350" s="167">
        <v>28</v>
      </c>
      <c r="M350" s="167">
        <v>28</v>
      </c>
      <c r="N350" s="167">
        <v>0</v>
      </c>
      <c r="O350" s="167">
        <v>0</v>
      </c>
      <c r="P350" s="155">
        <f t="shared" si="61"/>
        <v>28</v>
      </c>
      <c r="Q350" s="114">
        <v>108</v>
      </c>
      <c r="R350" s="114">
        <v>0</v>
      </c>
    </row>
    <row r="351" spans="2:18" x14ac:dyDescent="0.25">
      <c r="B351" s="402"/>
      <c r="C351" s="403"/>
      <c r="D351" s="142">
        <f>D346+D347+D348+D349+D350</f>
        <v>239.29999999999998</v>
      </c>
      <c r="E351" s="142">
        <f t="shared" ref="E351:J351" si="62">E346+E347+E348+E349+E350</f>
        <v>6370</v>
      </c>
      <c r="F351" s="142">
        <f t="shared" si="62"/>
        <v>21</v>
      </c>
      <c r="G351" s="142">
        <f t="shared" si="62"/>
        <v>1471271</v>
      </c>
      <c r="H351" s="142">
        <f t="shared" si="62"/>
        <v>406046</v>
      </c>
      <c r="I351" s="142">
        <f t="shared" si="62"/>
        <v>81</v>
      </c>
      <c r="J351" s="142">
        <f t="shared" si="62"/>
        <v>139</v>
      </c>
      <c r="K351" s="142">
        <f>SUM(K346:K350)</f>
        <v>0</v>
      </c>
      <c r="L351" s="142">
        <f t="shared" ref="L351:O351" si="63">L346+L347+L348+L349+L350</f>
        <v>129</v>
      </c>
      <c r="M351" s="142">
        <f t="shared" si="63"/>
        <v>131</v>
      </c>
      <c r="N351" s="142">
        <f t="shared" si="63"/>
        <v>116</v>
      </c>
      <c r="O351" s="142">
        <f t="shared" si="63"/>
        <v>89</v>
      </c>
      <c r="P351" s="142">
        <f>P346+P347+P348+P349+P350</f>
        <v>220</v>
      </c>
      <c r="Q351" s="142">
        <f t="shared" ref="Q351:R351" si="64">Q346+Q347+Q348+Q349+Q350</f>
        <v>258</v>
      </c>
      <c r="R351" s="142">
        <f t="shared" si="64"/>
        <v>10</v>
      </c>
    </row>
    <row r="355" spans="2:18" ht="18.75" x14ac:dyDescent="0.3">
      <c r="B355" s="405" t="s">
        <v>153</v>
      </c>
      <c r="C355" s="405"/>
      <c r="D355" s="405"/>
      <c r="E355" s="405"/>
      <c r="F355" s="405"/>
      <c r="G355" s="405"/>
      <c r="H355" s="405"/>
      <c r="I355" s="405"/>
      <c r="J355" s="405"/>
      <c r="K355" s="405"/>
      <c r="L355" s="405"/>
      <c r="M355" s="405"/>
      <c r="N355" s="405"/>
      <c r="O355" s="405"/>
      <c r="Q355" s="163"/>
      <c r="R355" s="163"/>
    </row>
    <row r="356" spans="2:18" x14ac:dyDescent="0.25">
      <c r="Q356" s="163"/>
      <c r="R356" s="163"/>
    </row>
    <row r="357" spans="2:18" x14ac:dyDescent="0.25">
      <c r="B357" s="406" t="s">
        <v>5</v>
      </c>
      <c r="C357" s="406" t="s">
        <v>12</v>
      </c>
      <c r="D357" s="406" t="s">
        <v>6</v>
      </c>
      <c r="E357" s="406" t="s">
        <v>17</v>
      </c>
      <c r="F357" s="406" t="s">
        <v>15</v>
      </c>
      <c r="G357" s="406" t="s">
        <v>100</v>
      </c>
      <c r="H357" s="406" t="s">
        <v>14</v>
      </c>
      <c r="I357" s="406" t="s">
        <v>13</v>
      </c>
      <c r="J357" s="406" t="s">
        <v>8</v>
      </c>
      <c r="K357" s="406" t="s">
        <v>138</v>
      </c>
      <c r="L357" s="398" t="s">
        <v>113</v>
      </c>
      <c r="M357" s="409"/>
      <c r="N357" s="409"/>
      <c r="O357" s="409"/>
      <c r="P357" s="399"/>
      <c r="Q357" s="413" t="s">
        <v>16</v>
      </c>
      <c r="R357" s="413"/>
    </row>
    <row r="358" spans="2:18" ht="30" x14ac:dyDescent="0.25">
      <c r="B358" s="407"/>
      <c r="C358" s="407"/>
      <c r="D358" s="407"/>
      <c r="E358" s="407"/>
      <c r="F358" s="407"/>
      <c r="G358" s="407"/>
      <c r="H358" s="407"/>
      <c r="I358" s="407"/>
      <c r="J358" s="407"/>
      <c r="K358" s="407"/>
      <c r="L358" s="398" t="s">
        <v>1</v>
      </c>
      <c r="M358" s="399"/>
      <c r="N358" s="398" t="s">
        <v>2</v>
      </c>
      <c r="O358" s="399"/>
      <c r="P358" s="138" t="s">
        <v>10</v>
      </c>
      <c r="Q358" s="413"/>
      <c r="R358" s="413"/>
    </row>
    <row r="359" spans="2:18" x14ac:dyDescent="0.25">
      <c r="B359" s="408"/>
      <c r="C359" s="408"/>
      <c r="D359" s="408"/>
      <c r="E359" s="408"/>
      <c r="F359" s="408"/>
      <c r="G359" s="408"/>
      <c r="H359" s="408"/>
      <c r="I359" s="408"/>
      <c r="J359" s="408"/>
      <c r="K359" s="408"/>
      <c r="L359" s="138" t="s">
        <v>4</v>
      </c>
      <c r="M359" s="138" t="s">
        <v>3</v>
      </c>
      <c r="N359" s="138" t="s">
        <v>4</v>
      </c>
      <c r="O359" s="138" t="s">
        <v>3</v>
      </c>
      <c r="P359" s="138" t="s">
        <v>3</v>
      </c>
      <c r="Q359" s="143" t="s">
        <v>1</v>
      </c>
      <c r="R359" s="143" t="s">
        <v>2</v>
      </c>
    </row>
    <row r="360" spans="2:18" x14ac:dyDescent="0.25">
      <c r="B360" s="166" t="s">
        <v>0</v>
      </c>
      <c r="C360" s="400">
        <v>42728</v>
      </c>
      <c r="D360" s="155">
        <v>145</v>
      </c>
      <c r="E360" s="155">
        <v>1692</v>
      </c>
      <c r="F360" s="155">
        <v>0</v>
      </c>
      <c r="G360" s="167">
        <v>708000</v>
      </c>
      <c r="H360" s="167">
        <v>273800</v>
      </c>
      <c r="I360" s="155">
        <v>29</v>
      </c>
      <c r="J360" s="155">
        <v>25</v>
      </c>
      <c r="K360" s="155"/>
      <c r="L360" s="155">
        <v>43</v>
      </c>
      <c r="M360" s="155">
        <v>39</v>
      </c>
      <c r="N360" s="155">
        <v>65</v>
      </c>
      <c r="O360" s="155">
        <v>50</v>
      </c>
      <c r="P360" s="155">
        <f>O360+M360</f>
        <v>89</v>
      </c>
      <c r="Q360" s="156">
        <v>94</v>
      </c>
      <c r="R360" s="156">
        <v>8</v>
      </c>
    </row>
    <row r="361" spans="2:18" s="159" customFormat="1" ht="30" x14ac:dyDescent="0.25">
      <c r="B361" s="170" t="s">
        <v>24</v>
      </c>
      <c r="C361" s="401"/>
      <c r="D361" s="110">
        <v>42.9</v>
      </c>
      <c r="E361" s="110">
        <v>1470</v>
      </c>
      <c r="F361" s="110">
        <v>0</v>
      </c>
      <c r="G361" s="110">
        <v>891306</v>
      </c>
      <c r="H361" s="110">
        <v>930</v>
      </c>
      <c r="I361" s="110">
        <v>0</v>
      </c>
      <c r="J361" s="110">
        <v>74</v>
      </c>
      <c r="K361" s="110"/>
      <c r="L361" s="110">
        <v>0</v>
      </c>
      <c r="M361" s="110">
        <v>1</v>
      </c>
      <c r="N361" s="110">
        <v>0</v>
      </c>
      <c r="O361" s="110">
        <v>19</v>
      </c>
      <c r="P361" s="155">
        <f t="shared" ref="P361:P363" si="65">O361+M361</f>
        <v>20</v>
      </c>
      <c r="Q361" s="110">
        <v>0</v>
      </c>
      <c r="R361" s="110">
        <v>2</v>
      </c>
    </row>
    <row r="362" spans="2:18" s="159" customFormat="1" ht="30" x14ac:dyDescent="0.25">
      <c r="B362" s="170" t="s">
        <v>25</v>
      </c>
      <c r="C362" s="401"/>
      <c r="D362" s="110">
        <v>28</v>
      </c>
      <c r="E362" s="110">
        <v>714</v>
      </c>
      <c r="F362" s="172">
        <v>0</v>
      </c>
      <c r="G362" s="110">
        <v>347343</v>
      </c>
      <c r="H362" s="110">
        <v>1900</v>
      </c>
      <c r="I362" s="110">
        <v>22</v>
      </c>
      <c r="J362" s="110">
        <v>18</v>
      </c>
      <c r="K362" s="110"/>
      <c r="L362" s="110">
        <v>14</v>
      </c>
      <c r="M362" s="110">
        <v>14</v>
      </c>
      <c r="N362" s="110">
        <v>3</v>
      </c>
      <c r="O362" s="110">
        <v>3</v>
      </c>
      <c r="P362" s="155">
        <f t="shared" si="65"/>
        <v>17</v>
      </c>
      <c r="Q362" s="113">
        <v>6</v>
      </c>
      <c r="R362" s="112">
        <v>0</v>
      </c>
    </row>
    <row r="363" spans="2:18" s="159" customFormat="1" ht="30" x14ac:dyDescent="0.25">
      <c r="B363" s="171" t="s">
        <v>26</v>
      </c>
      <c r="C363" s="401"/>
      <c r="D363" s="172">
        <v>18</v>
      </c>
      <c r="E363" s="172">
        <v>0</v>
      </c>
      <c r="F363" s="172">
        <v>0</v>
      </c>
      <c r="G363" s="172">
        <v>194110</v>
      </c>
      <c r="H363" s="172">
        <v>0</v>
      </c>
      <c r="I363" s="172">
        <v>12</v>
      </c>
      <c r="J363" s="172">
        <v>15</v>
      </c>
      <c r="K363" s="172"/>
      <c r="L363" s="172">
        <v>1</v>
      </c>
      <c r="M363" s="172">
        <v>1</v>
      </c>
      <c r="N363" s="172">
        <v>1</v>
      </c>
      <c r="O363" s="172">
        <v>1</v>
      </c>
      <c r="P363" s="155">
        <f t="shared" si="65"/>
        <v>2</v>
      </c>
      <c r="Q363" s="135">
        <v>0</v>
      </c>
      <c r="R363" s="135">
        <v>0</v>
      </c>
    </row>
    <row r="364" spans="2:18" x14ac:dyDescent="0.25">
      <c r="B364" s="165" t="s">
        <v>85</v>
      </c>
      <c r="C364" s="436"/>
      <c r="D364" s="167">
        <v>0</v>
      </c>
      <c r="E364" s="167">
        <v>0</v>
      </c>
      <c r="F364" s="167">
        <v>0</v>
      </c>
      <c r="G364" s="167">
        <v>0</v>
      </c>
      <c r="H364" s="167">
        <v>0</v>
      </c>
      <c r="I364" s="167">
        <v>0</v>
      </c>
      <c r="J364" s="167">
        <v>0</v>
      </c>
      <c r="K364" s="167">
        <v>0</v>
      </c>
      <c r="L364" s="167">
        <v>0</v>
      </c>
      <c r="M364" s="167">
        <v>0</v>
      </c>
      <c r="N364" s="167"/>
      <c r="O364" s="167">
        <v>0</v>
      </c>
      <c r="P364" s="155">
        <v>0</v>
      </c>
      <c r="Q364" s="114">
        <v>0</v>
      </c>
      <c r="R364" s="114">
        <v>0</v>
      </c>
    </row>
    <row r="365" spans="2:18" x14ac:dyDescent="0.25">
      <c r="B365" s="402"/>
      <c r="C365" s="403"/>
      <c r="D365" s="142">
        <f>D360+D361+D362+D363+D364</f>
        <v>233.9</v>
      </c>
      <c r="E365" s="142">
        <f t="shared" ref="E365:J365" si="66">E360+E361+E362+E363+E364</f>
        <v>3876</v>
      </c>
      <c r="F365" s="142">
        <f t="shared" si="66"/>
        <v>0</v>
      </c>
      <c r="G365" s="142">
        <f t="shared" si="66"/>
        <v>2140759</v>
      </c>
      <c r="H365" s="142">
        <f t="shared" si="66"/>
        <v>276630</v>
      </c>
      <c r="I365" s="142">
        <f t="shared" si="66"/>
        <v>63</v>
      </c>
      <c r="J365" s="142">
        <f t="shared" si="66"/>
        <v>132</v>
      </c>
      <c r="K365" s="142">
        <f>SUM(K360:K364)</f>
        <v>0</v>
      </c>
      <c r="L365" s="142">
        <f t="shared" ref="L365:O365" si="67">L360+L361+L362+L363+L364</f>
        <v>58</v>
      </c>
      <c r="M365" s="142">
        <f t="shared" si="67"/>
        <v>55</v>
      </c>
      <c r="N365" s="142">
        <f t="shared" si="67"/>
        <v>69</v>
      </c>
      <c r="O365" s="142">
        <f t="shared" si="67"/>
        <v>73</v>
      </c>
      <c r="P365" s="142">
        <f>P360+P361+P362+P363+P364</f>
        <v>128</v>
      </c>
      <c r="Q365" s="142">
        <f t="shared" ref="Q365:R365" si="68">Q360+Q361+Q362+Q363+Q364</f>
        <v>100</v>
      </c>
      <c r="R365" s="142">
        <f t="shared" si="68"/>
        <v>10</v>
      </c>
    </row>
    <row r="369" spans="2:18" ht="18.75" x14ac:dyDescent="0.3">
      <c r="B369" s="405" t="s">
        <v>154</v>
      </c>
      <c r="C369" s="405"/>
      <c r="D369" s="405"/>
      <c r="E369" s="405"/>
      <c r="F369" s="405"/>
      <c r="G369" s="405"/>
      <c r="H369" s="405"/>
      <c r="I369" s="405"/>
      <c r="J369" s="405"/>
      <c r="K369" s="405"/>
      <c r="L369" s="405"/>
      <c r="M369" s="405"/>
      <c r="N369" s="405"/>
      <c r="O369" s="405"/>
      <c r="P369" s="168"/>
      <c r="Q369" s="168"/>
      <c r="R369" s="168"/>
    </row>
    <row r="370" spans="2:18" x14ac:dyDescent="0.25"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</row>
    <row r="371" spans="2:18" x14ac:dyDescent="0.25">
      <c r="B371" s="406" t="s">
        <v>5</v>
      </c>
      <c r="C371" s="406" t="s">
        <v>12</v>
      </c>
      <c r="D371" s="406" t="s">
        <v>6</v>
      </c>
      <c r="E371" s="406" t="s">
        <v>17</v>
      </c>
      <c r="F371" s="406" t="s">
        <v>15</v>
      </c>
      <c r="G371" s="406" t="s">
        <v>100</v>
      </c>
      <c r="H371" s="406" t="s">
        <v>14</v>
      </c>
      <c r="I371" s="406" t="s">
        <v>13</v>
      </c>
      <c r="J371" s="406" t="s">
        <v>8</v>
      </c>
      <c r="K371" s="406" t="s">
        <v>138</v>
      </c>
      <c r="L371" s="398" t="s">
        <v>113</v>
      </c>
      <c r="M371" s="409"/>
      <c r="N371" s="409"/>
      <c r="O371" s="409"/>
      <c r="P371" s="399"/>
      <c r="Q371" s="413" t="s">
        <v>16</v>
      </c>
      <c r="R371" s="413"/>
    </row>
    <row r="372" spans="2:18" ht="30" x14ac:dyDescent="0.25">
      <c r="B372" s="407"/>
      <c r="C372" s="407"/>
      <c r="D372" s="407"/>
      <c r="E372" s="407"/>
      <c r="F372" s="407"/>
      <c r="G372" s="407"/>
      <c r="H372" s="407"/>
      <c r="I372" s="407"/>
      <c r="J372" s="407"/>
      <c r="K372" s="407"/>
      <c r="L372" s="398" t="s">
        <v>1</v>
      </c>
      <c r="M372" s="399"/>
      <c r="N372" s="398" t="s">
        <v>2</v>
      </c>
      <c r="O372" s="399"/>
      <c r="P372" s="169" t="s">
        <v>10</v>
      </c>
      <c r="Q372" s="413"/>
      <c r="R372" s="413"/>
    </row>
    <row r="373" spans="2:18" x14ac:dyDescent="0.25">
      <c r="B373" s="408"/>
      <c r="C373" s="408"/>
      <c r="D373" s="408"/>
      <c r="E373" s="408"/>
      <c r="F373" s="408"/>
      <c r="G373" s="408"/>
      <c r="H373" s="408"/>
      <c r="I373" s="408"/>
      <c r="J373" s="408"/>
      <c r="K373" s="408"/>
      <c r="L373" s="169" t="s">
        <v>4</v>
      </c>
      <c r="M373" s="169" t="s">
        <v>3</v>
      </c>
      <c r="N373" s="169" t="s">
        <v>4</v>
      </c>
      <c r="O373" s="169" t="s">
        <v>3</v>
      </c>
      <c r="P373" s="169" t="s">
        <v>3</v>
      </c>
      <c r="Q373" s="174" t="s">
        <v>1</v>
      </c>
      <c r="R373" s="174" t="s">
        <v>2</v>
      </c>
    </row>
    <row r="374" spans="2:18" s="159" customFormat="1" x14ac:dyDescent="0.25">
      <c r="B374" s="171" t="s">
        <v>0</v>
      </c>
      <c r="C374" s="400">
        <v>42729</v>
      </c>
      <c r="D374" s="155">
        <v>194</v>
      </c>
      <c r="E374" s="155">
        <v>3488</v>
      </c>
      <c r="F374" s="155">
        <v>18</v>
      </c>
      <c r="G374" s="172">
        <v>1513800</v>
      </c>
      <c r="H374" s="172">
        <v>99000</v>
      </c>
      <c r="I374" s="155">
        <v>46</v>
      </c>
      <c r="J374" s="155">
        <v>28</v>
      </c>
      <c r="K374" s="155"/>
      <c r="L374" s="155">
        <v>83</v>
      </c>
      <c r="M374" s="155">
        <v>35</v>
      </c>
      <c r="N374" s="155">
        <v>94</v>
      </c>
      <c r="O374" s="155">
        <v>93</v>
      </c>
      <c r="P374" s="155">
        <f>O374+M374</f>
        <v>128</v>
      </c>
      <c r="Q374" s="156">
        <v>93</v>
      </c>
      <c r="R374" s="156">
        <v>12</v>
      </c>
    </row>
    <row r="375" spans="2:18" s="159" customFormat="1" ht="30" x14ac:dyDescent="0.25">
      <c r="B375" s="170" t="s">
        <v>24</v>
      </c>
      <c r="C375" s="401"/>
      <c r="D375" s="110">
        <v>43.28</v>
      </c>
      <c r="E375" s="110">
        <v>4680</v>
      </c>
      <c r="F375" s="110">
        <v>1</v>
      </c>
      <c r="G375" s="110">
        <v>1149530</v>
      </c>
      <c r="H375" s="110">
        <v>89560</v>
      </c>
      <c r="I375" s="110">
        <v>1</v>
      </c>
      <c r="J375" s="110">
        <v>81</v>
      </c>
      <c r="K375" s="110"/>
      <c r="L375" s="110">
        <v>26</v>
      </c>
      <c r="M375" s="110">
        <v>21</v>
      </c>
      <c r="N375" s="110">
        <v>22</v>
      </c>
      <c r="O375" s="110">
        <v>19</v>
      </c>
      <c r="P375" s="155">
        <f t="shared" ref="P375:P378" si="69">O375+M375</f>
        <v>40</v>
      </c>
      <c r="Q375" s="110">
        <v>0</v>
      </c>
      <c r="R375" s="110">
        <v>0</v>
      </c>
    </row>
    <row r="376" spans="2:18" s="159" customFormat="1" ht="30" x14ac:dyDescent="0.25">
      <c r="B376" s="170" t="s">
        <v>25</v>
      </c>
      <c r="C376" s="401"/>
      <c r="D376" s="110">
        <v>29</v>
      </c>
      <c r="E376" s="110">
        <v>629</v>
      </c>
      <c r="F376" s="172">
        <v>0</v>
      </c>
      <c r="G376" s="110">
        <v>302473</v>
      </c>
      <c r="H376" s="110">
        <v>0</v>
      </c>
      <c r="I376" s="110">
        <v>0</v>
      </c>
      <c r="J376" s="110">
        <v>23</v>
      </c>
      <c r="K376" s="110"/>
      <c r="L376" s="110">
        <v>3</v>
      </c>
      <c r="M376" s="110">
        <v>3</v>
      </c>
      <c r="N376" s="110">
        <v>10</v>
      </c>
      <c r="O376" s="110">
        <v>10</v>
      </c>
      <c r="P376" s="155">
        <f t="shared" si="69"/>
        <v>13</v>
      </c>
      <c r="Q376" s="113">
        <v>0</v>
      </c>
      <c r="R376" s="112">
        <v>2</v>
      </c>
    </row>
    <row r="377" spans="2:18" s="159" customFormat="1" ht="30" x14ac:dyDescent="0.25">
      <c r="B377" s="171" t="s">
        <v>26</v>
      </c>
      <c r="C377" s="401"/>
      <c r="D377" s="172">
        <v>22</v>
      </c>
      <c r="E377" s="172">
        <v>0</v>
      </c>
      <c r="F377" s="172">
        <v>0</v>
      </c>
      <c r="G377" s="172">
        <v>242000</v>
      </c>
      <c r="H377" s="172">
        <v>2000</v>
      </c>
      <c r="I377" s="172">
        <v>14</v>
      </c>
      <c r="J377" s="172">
        <v>11</v>
      </c>
      <c r="K377" s="172"/>
      <c r="L377" s="172">
        <v>1</v>
      </c>
      <c r="M377" s="172">
        <v>1</v>
      </c>
      <c r="N377" s="172">
        <v>1</v>
      </c>
      <c r="O377" s="172">
        <v>2</v>
      </c>
      <c r="P377" s="155">
        <f t="shared" si="69"/>
        <v>3</v>
      </c>
      <c r="Q377" s="135">
        <v>0</v>
      </c>
      <c r="R377" s="135">
        <v>0</v>
      </c>
    </row>
    <row r="378" spans="2:18" s="159" customFormat="1" x14ac:dyDescent="0.25">
      <c r="B378" s="170" t="s">
        <v>85</v>
      </c>
      <c r="C378" s="436"/>
      <c r="D378" s="172">
        <v>0</v>
      </c>
      <c r="E378" s="172">
        <v>0</v>
      </c>
      <c r="F378" s="172">
        <v>0</v>
      </c>
      <c r="G378" s="172">
        <v>0</v>
      </c>
      <c r="H378" s="172">
        <v>0</v>
      </c>
      <c r="I378" s="172">
        <v>0</v>
      </c>
      <c r="J378" s="172">
        <v>0</v>
      </c>
      <c r="K378" s="172">
        <v>0</v>
      </c>
      <c r="L378" s="172">
        <v>0</v>
      </c>
      <c r="M378" s="172">
        <v>0</v>
      </c>
      <c r="N378" s="172">
        <v>0</v>
      </c>
      <c r="O378" s="172">
        <v>0</v>
      </c>
      <c r="P378" s="155">
        <f t="shared" si="69"/>
        <v>0</v>
      </c>
      <c r="Q378" s="114">
        <v>0</v>
      </c>
      <c r="R378" s="114">
        <v>0</v>
      </c>
    </row>
    <row r="379" spans="2:18" x14ac:dyDescent="0.25">
      <c r="B379" s="402"/>
      <c r="C379" s="403"/>
      <c r="D379" s="173">
        <f>D374+D375+D376+D377+D378</f>
        <v>288.27999999999997</v>
      </c>
      <c r="E379" s="173">
        <f t="shared" ref="E379:J379" si="70">E374+E375+E376+E377+E378</f>
        <v>8797</v>
      </c>
      <c r="F379" s="173">
        <f t="shared" si="70"/>
        <v>19</v>
      </c>
      <c r="G379" s="173">
        <f t="shared" si="70"/>
        <v>3207803</v>
      </c>
      <c r="H379" s="173">
        <f t="shared" si="70"/>
        <v>190560</v>
      </c>
      <c r="I379" s="173">
        <f t="shared" si="70"/>
        <v>61</v>
      </c>
      <c r="J379" s="173">
        <f t="shared" si="70"/>
        <v>143</v>
      </c>
      <c r="K379" s="173">
        <f>SUM(K374:K378)</f>
        <v>0</v>
      </c>
      <c r="L379" s="173">
        <f t="shared" ref="L379:O379" si="71">L374+L375+L376+L377+L378</f>
        <v>113</v>
      </c>
      <c r="M379" s="173">
        <f t="shared" si="71"/>
        <v>60</v>
      </c>
      <c r="N379" s="173">
        <f t="shared" si="71"/>
        <v>127</v>
      </c>
      <c r="O379" s="173">
        <f t="shared" si="71"/>
        <v>124</v>
      </c>
      <c r="P379" s="173">
        <f>P374+P375+P376+P377+P378</f>
        <v>184</v>
      </c>
      <c r="Q379" s="173">
        <f t="shared" ref="Q379:R379" si="72">Q374+Q375+Q376+Q377+Q378</f>
        <v>93</v>
      </c>
      <c r="R379" s="173">
        <f t="shared" si="72"/>
        <v>14</v>
      </c>
    </row>
    <row r="383" spans="2:18" ht="18.75" x14ac:dyDescent="0.3">
      <c r="B383" s="405" t="s">
        <v>155</v>
      </c>
      <c r="C383" s="405"/>
      <c r="D383" s="405"/>
      <c r="E383" s="405"/>
      <c r="F383" s="405"/>
      <c r="G383" s="405"/>
      <c r="H383" s="405"/>
      <c r="I383" s="405"/>
      <c r="J383" s="405"/>
      <c r="K383" s="405"/>
      <c r="L383" s="405"/>
      <c r="M383" s="405"/>
      <c r="N383" s="405"/>
      <c r="O383" s="405"/>
      <c r="P383" s="168"/>
      <c r="Q383" s="168"/>
      <c r="R383" s="168"/>
    </row>
    <row r="384" spans="2:18" x14ac:dyDescent="0.25"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</row>
    <row r="385" spans="2:18" x14ac:dyDescent="0.25">
      <c r="B385" s="406" t="s">
        <v>5</v>
      </c>
      <c r="C385" s="406" t="s">
        <v>12</v>
      </c>
      <c r="D385" s="406" t="s">
        <v>6</v>
      </c>
      <c r="E385" s="406" t="s">
        <v>17</v>
      </c>
      <c r="F385" s="406" t="s">
        <v>15</v>
      </c>
      <c r="G385" s="406" t="s">
        <v>100</v>
      </c>
      <c r="H385" s="406" t="s">
        <v>14</v>
      </c>
      <c r="I385" s="406" t="s">
        <v>13</v>
      </c>
      <c r="J385" s="406" t="s">
        <v>8</v>
      </c>
      <c r="K385" s="406" t="s">
        <v>138</v>
      </c>
      <c r="L385" s="398" t="s">
        <v>113</v>
      </c>
      <c r="M385" s="409"/>
      <c r="N385" s="409"/>
      <c r="O385" s="409"/>
      <c r="P385" s="399"/>
      <c r="Q385" s="413" t="s">
        <v>16</v>
      </c>
      <c r="R385" s="413"/>
    </row>
    <row r="386" spans="2:18" ht="30" x14ac:dyDescent="0.25">
      <c r="B386" s="407"/>
      <c r="C386" s="407"/>
      <c r="D386" s="407"/>
      <c r="E386" s="407"/>
      <c r="F386" s="407"/>
      <c r="G386" s="407"/>
      <c r="H386" s="407"/>
      <c r="I386" s="407"/>
      <c r="J386" s="407"/>
      <c r="K386" s="407"/>
      <c r="L386" s="398" t="s">
        <v>1</v>
      </c>
      <c r="M386" s="399"/>
      <c r="N386" s="398" t="s">
        <v>2</v>
      </c>
      <c r="O386" s="399"/>
      <c r="P386" s="169" t="s">
        <v>10</v>
      </c>
      <c r="Q386" s="413"/>
      <c r="R386" s="413"/>
    </row>
    <row r="387" spans="2:18" x14ac:dyDescent="0.25">
      <c r="B387" s="408"/>
      <c r="C387" s="408"/>
      <c r="D387" s="408"/>
      <c r="E387" s="408"/>
      <c r="F387" s="408"/>
      <c r="G387" s="408"/>
      <c r="H387" s="408"/>
      <c r="I387" s="408"/>
      <c r="J387" s="408"/>
      <c r="K387" s="408"/>
      <c r="L387" s="169" t="s">
        <v>4</v>
      </c>
      <c r="M387" s="169" t="s">
        <v>3</v>
      </c>
      <c r="N387" s="169" t="s">
        <v>4</v>
      </c>
      <c r="O387" s="169" t="s">
        <v>3</v>
      </c>
      <c r="P387" s="169" t="s">
        <v>3</v>
      </c>
      <c r="Q387" s="174" t="s">
        <v>1</v>
      </c>
      <c r="R387" s="174" t="s">
        <v>2</v>
      </c>
    </row>
    <row r="388" spans="2:18" s="159" customFormat="1" x14ac:dyDescent="0.25">
      <c r="B388" s="176" t="s">
        <v>0</v>
      </c>
      <c r="C388" s="400">
        <v>42730</v>
      </c>
      <c r="D388" s="155">
        <v>192</v>
      </c>
      <c r="E388" s="155">
        <v>3498</v>
      </c>
      <c r="F388" s="155">
        <v>20</v>
      </c>
      <c r="G388" s="177">
        <v>1189000</v>
      </c>
      <c r="H388" s="177">
        <v>111470</v>
      </c>
      <c r="I388" s="155">
        <v>73</v>
      </c>
      <c r="J388" s="155">
        <v>46</v>
      </c>
      <c r="K388" s="155">
        <v>5</v>
      </c>
      <c r="L388" s="155">
        <v>49</v>
      </c>
      <c r="M388" s="155">
        <v>44</v>
      </c>
      <c r="N388" s="155">
        <v>97</v>
      </c>
      <c r="O388" s="155">
        <v>91</v>
      </c>
      <c r="P388" s="155">
        <f>O388+M388</f>
        <v>135</v>
      </c>
      <c r="Q388" s="156">
        <v>124</v>
      </c>
      <c r="R388" s="156">
        <v>4</v>
      </c>
    </row>
    <row r="389" spans="2:18" s="159" customFormat="1" ht="30" x14ac:dyDescent="0.25">
      <c r="B389" s="175" t="s">
        <v>24</v>
      </c>
      <c r="C389" s="401"/>
      <c r="D389" s="110">
        <v>52.34</v>
      </c>
      <c r="E389" s="110">
        <v>4489</v>
      </c>
      <c r="F389" s="110">
        <v>2</v>
      </c>
      <c r="G389" s="110">
        <v>1116170</v>
      </c>
      <c r="H389" s="110">
        <v>139790</v>
      </c>
      <c r="I389" s="110">
        <v>12</v>
      </c>
      <c r="J389" s="110">
        <v>106</v>
      </c>
      <c r="K389" s="110">
        <v>8</v>
      </c>
      <c r="L389" s="110">
        <v>27</v>
      </c>
      <c r="M389" s="110">
        <v>29</v>
      </c>
      <c r="N389" s="110">
        <v>21</v>
      </c>
      <c r="O389" s="110">
        <v>21</v>
      </c>
      <c r="P389" s="155">
        <f t="shared" ref="P389:P392" si="73">O389+M389</f>
        <v>50</v>
      </c>
      <c r="Q389" s="110">
        <v>16</v>
      </c>
      <c r="R389" s="110">
        <v>2</v>
      </c>
    </row>
    <row r="390" spans="2:18" s="159" customFormat="1" ht="30" x14ac:dyDescent="0.25">
      <c r="B390" s="175" t="s">
        <v>25</v>
      </c>
      <c r="C390" s="401"/>
      <c r="D390" s="110">
        <v>31</v>
      </c>
      <c r="E390" s="110">
        <v>1270</v>
      </c>
      <c r="F390" s="177">
        <v>0</v>
      </c>
      <c r="G390" s="110">
        <v>307737</v>
      </c>
      <c r="H390" s="110">
        <v>2726</v>
      </c>
      <c r="I390" s="110">
        <v>24</v>
      </c>
      <c r="J390" s="110">
        <v>36</v>
      </c>
      <c r="K390" s="110">
        <v>2</v>
      </c>
      <c r="L390" s="110">
        <v>14</v>
      </c>
      <c r="M390" s="110">
        <v>13</v>
      </c>
      <c r="N390" s="110">
        <v>10</v>
      </c>
      <c r="O390" s="110">
        <v>9</v>
      </c>
      <c r="P390" s="155">
        <f t="shared" si="73"/>
        <v>22</v>
      </c>
      <c r="Q390" s="113">
        <v>6</v>
      </c>
      <c r="R390" s="112">
        <v>2</v>
      </c>
    </row>
    <row r="391" spans="2:18" s="159" customFormat="1" ht="30" x14ac:dyDescent="0.25">
      <c r="B391" s="176" t="s">
        <v>26</v>
      </c>
      <c r="C391" s="401"/>
      <c r="D391" s="177">
        <v>18</v>
      </c>
      <c r="E391" s="177">
        <v>60</v>
      </c>
      <c r="F391" s="177">
        <v>0</v>
      </c>
      <c r="G391" s="177">
        <v>296450</v>
      </c>
      <c r="H391" s="177">
        <v>8800</v>
      </c>
      <c r="I391" s="177">
        <v>11</v>
      </c>
      <c r="J391" s="177">
        <v>11</v>
      </c>
      <c r="K391" s="177">
        <v>0</v>
      </c>
      <c r="L391" s="177">
        <v>9</v>
      </c>
      <c r="M391" s="177">
        <v>10</v>
      </c>
      <c r="N391" s="177">
        <v>2</v>
      </c>
      <c r="O391" s="177">
        <v>2</v>
      </c>
      <c r="P391" s="155">
        <f t="shared" si="73"/>
        <v>12</v>
      </c>
      <c r="Q391" s="135">
        <v>5</v>
      </c>
      <c r="R391" s="135">
        <v>0</v>
      </c>
    </row>
    <row r="392" spans="2:18" s="159" customFormat="1" x14ac:dyDescent="0.25">
      <c r="B392" s="175" t="s">
        <v>85</v>
      </c>
      <c r="C392" s="436"/>
      <c r="D392" s="177">
        <v>39.64</v>
      </c>
      <c r="E392" s="177">
        <v>530</v>
      </c>
      <c r="F392" s="177">
        <v>0</v>
      </c>
      <c r="G392" s="177">
        <v>0</v>
      </c>
      <c r="H392" s="177">
        <v>217026.4</v>
      </c>
      <c r="I392" s="177">
        <v>0</v>
      </c>
      <c r="J392" s="177">
        <v>51</v>
      </c>
      <c r="K392" s="177"/>
      <c r="L392" s="177">
        <v>37</v>
      </c>
      <c r="M392" s="177">
        <v>37</v>
      </c>
      <c r="N392" s="177">
        <v>0</v>
      </c>
      <c r="O392" s="177">
        <v>0</v>
      </c>
      <c r="P392" s="155">
        <f t="shared" si="73"/>
        <v>37</v>
      </c>
      <c r="Q392" s="114">
        <v>107</v>
      </c>
      <c r="R392" s="114">
        <v>0</v>
      </c>
    </row>
    <row r="393" spans="2:18" x14ac:dyDescent="0.25">
      <c r="B393" s="402"/>
      <c r="C393" s="403"/>
      <c r="D393" s="173">
        <f>D388+D389+D390+D391+D392</f>
        <v>332.98</v>
      </c>
      <c r="E393" s="173">
        <f t="shared" ref="E393:J393" si="74">E388+E389+E390+E391+E392</f>
        <v>9847</v>
      </c>
      <c r="F393" s="173">
        <f t="shared" si="74"/>
        <v>22</v>
      </c>
      <c r="G393" s="173">
        <f t="shared" si="74"/>
        <v>2909357</v>
      </c>
      <c r="H393" s="173">
        <f t="shared" si="74"/>
        <v>479812.4</v>
      </c>
      <c r="I393" s="173">
        <f t="shared" si="74"/>
        <v>120</v>
      </c>
      <c r="J393" s="173">
        <f t="shared" si="74"/>
        <v>250</v>
      </c>
      <c r="K393" s="173">
        <f>SUM(K388:K392)</f>
        <v>15</v>
      </c>
      <c r="L393" s="173">
        <f t="shared" ref="L393:O393" si="75">L388+L389+L390+L391+L392</f>
        <v>136</v>
      </c>
      <c r="M393" s="173">
        <f t="shared" si="75"/>
        <v>133</v>
      </c>
      <c r="N393" s="173">
        <f t="shared" si="75"/>
        <v>130</v>
      </c>
      <c r="O393" s="173">
        <f t="shared" si="75"/>
        <v>123</v>
      </c>
      <c r="P393" s="173">
        <f>P388+P389+P390+P391+P392</f>
        <v>256</v>
      </c>
      <c r="Q393" s="173">
        <f t="shared" ref="Q393:R393" si="76">Q388+Q389+Q390+Q391+Q392</f>
        <v>258</v>
      </c>
      <c r="R393" s="173">
        <f t="shared" si="76"/>
        <v>8</v>
      </c>
    </row>
    <row r="397" spans="2:18" ht="18.75" x14ac:dyDescent="0.3">
      <c r="B397" s="405" t="s">
        <v>156</v>
      </c>
      <c r="C397" s="405"/>
      <c r="D397" s="405"/>
      <c r="E397" s="405"/>
      <c r="F397" s="405"/>
      <c r="G397" s="405"/>
      <c r="H397" s="405"/>
      <c r="I397" s="405"/>
      <c r="J397" s="405"/>
      <c r="K397" s="405"/>
      <c r="L397" s="405"/>
      <c r="M397" s="405"/>
      <c r="N397" s="405"/>
      <c r="O397" s="405"/>
      <c r="P397" s="168"/>
      <c r="Q397" s="168"/>
      <c r="R397" s="168"/>
    </row>
    <row r="398" spans="2:18" x14ac:dyDescent="0.25"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</row>
    <row r="399" spans="2:18" x14ac:dyDescent="0.25">
      <c r="B399" s="406" t="s">
        <v>5</v>
      </c>
      <c r="C399" s="406" t="s">
        <v>12</v>
      </c>
      <c r="D399" s="406" t="s">
        <v>6</v>
      </c>
      <c r="E399" s="406" t="s">
        <v>17</v>
      </c>
      <c r="F399" s="406" t="s">
        <v>15</v>
      </c>
      <c r="G399" s="406" t="s">
        <v>100</v>
      </c>
      <c r="H399" s="406" t="s">
        <v>14</v>
      </c>
      <c r="I399" s="406" t="s">
        <v>13</v>
      </c>
      <c r="J399" s="406" t="s">
        <v>8</v>
      </c>
      <c r="K399" s="406" t="s">
        <v>138</v>
      </c>
      <c r="L399" s="398" t="s">
        <v>113</v>
      </c>
      <c r="M399" s="409"/>
      <c r="N399" s="409"/>
      <c r="O399" s="409"/>
      <c r="P399" s="399"/>
      <c r="Q399" s="413" t="s">
        <v>16</v>
      </c>
      <c r="R399" s="413"/>
    </row>
    <row r="400" spans="2:18" ht="30" x14ac:dyDescent="0.25">
      <c r="B400" s="407"/>
      <c r="C400" s="407"/>
      <c r="D400" s="407"/>
      <c r="E400" s="407"/>
      <c r="F400" s="407"/>
      <c r="G400" s="407"/>
      <c r="H400" s="407"/>
      <c r="I400" s="407"/>
      <c r="J400" s="407"/>
      <c r="K400" s="407"/>
      <c r="L400" s="398" t="s">
        <v>1</v>
      </c>
      <c r="M400" s="399"/>
      <c r="N400" s="398" t="s">
        <v>2</v>
      </c>
      <c r="O400" s="399"/>
      <c r="P400" s="169" t="s">
        <v>10</v>
      </c>
      <c r="Q400" s="413"/>
      <c r="R400" s="413"/>
    </row>
    <row r="401" spans="2:18" x14ac:dyDescent="0.25">
      <c r="B401" s="408"/>
      <c r="C401" s="408"/>
      <c r="D401" s="408"/>
      <c r="E401" s="408"/>
      <c r="F401" s="408"/>
      <c r="G401" s="408"/>
      <c r="H401" s="408"/>
      <c r="I401" s="408"/>
      <c r="J401" s="408"/>
      <c r="K401" s="408"/>
      <c r="L401" s="169" t="s">
        <v>4</v>
      </c>
      <c r="M401" s="169" t="s">
        <v>3</v>
      </c>
      <c r="N401" s="169" t="s">
        <v>4</v>
      </c>
      <c r="O401" s="169" t="s">
        <v>3</v>
      </c>
      <c r="P401" s="169" t="s">
        <v>3</v>
      </c>
      <c r="Q401" s="174" t="s">
        <v>1</v>
      </c>
      <c r="R401" s="174" t="s">
        <v>2</v>
      </c>
    </row>
    <row r="402" spans="2:18" x14ac:dyDescent="0.25">
      <c r="B402" s="176" t="s">
        <v>0</v>
      </c>
      <c r="C402" s="400">
        <v>42731</v>
      </c>
      <c r="D402" s="155">
        <v>93</v>
      </c>
      <c r="E402" s="155">
        <v>3057</v>
      </c>
      <c r="F402" s="155">
        <v>17</v>
      </c>
      <c r="G402" s="177">
        <v>974000</v>
      </c>
      <c r="H402" s="177">
        <v>155800</v>
      </c>
      <c r="I402" s="155">
        <v>70</v>
      </c>
      <c r="J402" s="155">
        <v>34</v>
      </c>
      <c r="K402" s="155">
        <v>10</v>
      </c>
      <c r="L402" s="155">
        <v>53</v>
      </c>
      <c r="M402" s="155">
        <v>46</v>
      </c>
      <c r="N402" s="155">
        <v>94</v>
      </c>
      <c r="O402" s="155">
        <v>94</v>
      </c>
      <c r="P402" s="155">
        <f>O402+M402</f>
        <v>140</v>
      </c>
      <c r="Q402" s="156">
        <v>135</v>
      </c>
      <c r="R402" s="156">
        <v>20</v>
      </c>
    </row>
    <row r="403" spans="2:18" s="178" customFormat="1" ht="30" x14ac:dyDescent="0.25">
      <c r="B403" s="175" t="s">
        <v>24</v>
      </c>
      <c r="C403" s="401"/>
      <c r="D403" s="110">
        <v>42.5</v>
      </c>
      <c r="E403" s="110">
        <v>7024</v>
      </c>
      <c r="F403" s="110">
        <v>1</v>
      </c>
      <c r="G403" s="110">
        <v>1039816</v>
      </c>
      <c r="H403" s="110">
        <v>131520</v>
      </c>
      <c r="I403" s="110">
        <v>9</v>
      </c>
      <c r="J403" s="110">
        <v>71</v>
      </c>
      <c r="K403" s="110">
        <v>10</v>
      </c>
      <c r="L403" s="110">
        <v>26</v>
      </c>
      <c r="M403" s="110">
        <v>34</v>
      </c>
      <c r="N403" s="110">
        <v>21</v>
      </c>
      <c r="O403" s="110">
        <v>24</v>
      </c>
      <c r="P403" s="155">
        <f t="shared" ref="P403:P406" si="77">O403+M403</f>
        <v>58</v>
      </c>
      <c r="Q403" s="110">
        <v>16</v>
      </c>
      <c r="R403" s="110">
        <v>2</v>
      </c>
    </row>
    <row r="404" spans="2:18" s="178" customFormat="1" ht="30" x14ac:dyDescent="0.25">
      <c r="B404" s="175" t="s">
        <v>25</v>
      </c>
      <c r="C404" s="401"/>
      <c r="D404" s="110">
        <v>30</v>
      </c>
      <c r="E404" s="110">
        <v>1251</v>
      </c>
      <c r="F404" s="177">
        <v>0</v>
      </c>
      <c r="G404" s="110">
        <v>421750</v>
      </c>
      <c r="H404" s="110">
        <v>320</v>
      </c>
      <c r="I404" s="110">
        <v>32</v>
      </c>
      <c r="J404" s="110">
        <v>34</v>
      </c>
      <c r="K404" s="110">
        <v>6</v>
      </c>
      <c r="L404" s="110">
        <v>14</v>
      </c>
      <c r="M404" s="110">
        <v>14</v>
      </c>
      <c r="N404" s="110">
        <v>10</v>
      </c>
      <c r="O404" s="110">
        <v>10</v>
      </c>
      <c r="P404" s="155">
        <f t="shared" si="77"/>
        <v>24</v>
      </c>
      <c r="Q404" s="113">
        <v>6</v>
      </c>
      <c r="R404" s="112">
        <v>2</v>
      </c>
    </row>
    <row r="405" spans="2:18" s="178" customFormat="1" ht="30" x14ac:dyDescent="0.25">
      <c r="B405" s="176" t="s">
        <v>26</v>
      </c>
      <c r="C405" s="401"/>
      <c r="D405" s="177">
        <v>18</v>
      </c>
      <c r="E405" s="177">
        <v>40</v>
      </c>
      <c r="F405" s="177"/>
      <c r="G405" s="177">
        <v>192830</v>
      </c>
      <c r="H405" s="177">
        <v>12100</v>
      </c>
      <c r="I405" s="177">
        <v>14</v>
      </c>
      <c r="J405" s="177">
        <v>12</v>
      </c>
      <c r="K405" s="177">
        <v>0</v>
      </c>
      <c r="L405" s="177">
        <v>9</v>
      </c>
      <c r="M405" s="177">
        <v>9</v>
      </c>
      <c r="N405" s="177">
        <v>2</v>
      </c>
      <c r="O405" s="177">
        <v>2</v>
      </c>
      <c r="P405" s="155">
        <f t="shared" si="77"/>
        <v>11</v>
      </c>
      <c r="Q405" s="135">
        <v>5</v>
      </c>
      <c r="R405" s="135">
        <v>0</v>
      </c>
    </row>
    <row r="406" spans="2:18" s="178" customFormat="1" x14ac:dyDescent="0.25">
      <c r="B406" s="175" t="s">
        <v>85</v>
      </c>
      <c r="C406" s="436"/>
      <c r="D406" s="177">
        <v>3</v>
      </c>
      <c r="E406" s="177">
        <v>504</v>
      </c>
      <c r="F406" s="177">
        <v>0</v>
      </c>
      <c r="G406" s="177">
        <v>0</v>
      </c>
      <c r="H406" s="177">
        <v>254024.9</v>
      </c>
      <c r="I406" s="177">
        <v>0</v>
      </c>
      <c r="J406" s="177">
        <v>56</v>
      </c>
      <c r="K406" s="177">
        <v>0</v>
      </c>
      <c r="L406" s="177">
        <v>38</v>
      </c>
      <c r="M406" s="177">
        <v>38</v>
      </c>
      <c r="N406" s="177">
        <v>0</v>
      </c>
      <c r="O406" s="177">
        <v>0</v>
      </c>
      <c r="P406" s="155">
        <f t="shared" si="77"/>
        <v>38</v>
      </c>
      <c r="Q406" s="114">
        <v>99</v>
      </c>
      <c r="R406" s="114">
        <v>0</v>
      </c>
    </row>
    <row r="407" spans="2:18" x14ac:dyDescent="0.25">
      <c r="B407" s="402"/>
      <c r="C407" s="403"/>
      <c r="D407" s="173">
        <f>D402+D403+D404+D405+D406</f>
        <v>186.5</v>
      </c>
      <c r="E407" s="173">
        <f t="shared" ref="E407:J407" si="78">E402+E403+E404+E405+E406</f>
        <v>11876</v>
      </c>
      <c r="F407" s="173">
        <f t="shared" si="78"/>
        <v>18</v>
      </c>
      <c r="G407" s="173">
        <f t="shared" si="78"/>
        <v>2628396</v>
      </c>
      <c r="H407" s="173">
        <f t="shared" si="78"/>
        <v>553764.9</v>
      </c>
      <c r="I407" s="173">
        <f t="shared" si="78"/>
        <v>125</v>
      </c>
      <c r="J407" s="173">
        <f t="shared" si="78"/>
        <v>207</v>
      </c>
      <c r="K407" s="173">
        <f>SUM(K402:K406)</f>
        <v>26</v>
      </c>
      <c r="L407" s="173">
        <f t="shared" ref="L407:O407" si="79">L402+L403+L404+L405+L406</f>
        <v>140</v>
      </c>
      <c r="M407" s="173">
        <f t="shared" si="79"/>
        <v>141</v>
      </c>
      <c r="N407" s="173">
        <f t="shared" si="79"/>
        <v>127</v>
      </c>
      <c r="O407" s="173">
        <f t="shared" si="79"/>
        <v>130</v>
      </c>
      <c r="P407" s="173">
        <f>P402+P403+P404+P405+P406</f>
        <v>271</v>
      </c>
      <c r="Q407" s="173">
        <f t="shared" ref="Q407:R407" si="80">Q402+Q403+Q404+Q405+Q406</f>
        <v>261</v>
      </c>
      <c r="R407" s="173">
        <f t="shared" si="80"/>
        <v>24</v>
      </c>
    </row>
    <row r="411" spans="2:18" ht="18.75" x14ac:dyDescent="0.3">
      <c r="B411" s="405" t="s">
        <v>157</v>
      </c>
      <c r="C411" s="405"/>
      <c r="D411" s="405"/>
      <c r="E411" s="405"/>
      <c r="F411" s="405"/>
      <c r="G411" s="405"/>
      <c r="H411" s="405"/>
      <c r="I411" s="405"/>
      <c r="J411" s="405"/>
      <c r="K411" s="405"/>
      <c r="L411" s="405"/>
      <c r="M411" s="405"/>
      <c r="N411" s="405"/>
      <c r="O411" s="405"/>
      <c r="P411" s="168"/>
      <c r="Q411" s="168"/>
      <c r="R411" s="168"/>
    </row>
    <row r="412" spans="2:18" x14ac:dyDescent="0.25"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</row>
    <row r="413" spans="2:18" x14ac:dyDescent="0.25">
      <c r="B413" s="406" t="s">
        <v>5</v>
      </c>
      <c r="C413" s="406" t="s">
        <v>12</v>
      </c>
      <c r="D413" s="406" t="s">
        <v>6</v>
      </c>
      <c r="E413" s="406" t="s">
        <v>17</v>
      </c>
      <c r="F413" s="406" t="s">
        <v>15</v>
      </c>
      <c r="G413" s="406" t="s">
        <v>100</v>
      </c>
      <c r="H413" s="406" t="s">
        <v>14</v>
      </c>
      <c r="I413" s="406" t="s">
        <v>13</v>
      </c>
      <c r="J413" s="406" t="s">
        <v>8</v>
      </c>
      <c r="K413" s="406" t="s">
        <v>138</v>
      </c>
      <c r="L413" s="398" t="s">
        <v>113</v>
      </c>
      <c r="M413" s="409"/>
      <c r="N413" s="409"/>
      <c r="O413" s="409"/>
      <c r="P413" s="399"/>
      <c r="Q413" s="413" t="s">
        <v>16</v>
      </c>
      <c r="R413" s="413"/>
    </row>
    <row r="414" spans="2:18" ht="30" x14ac:dyDescent="0.25">
      <c r="B414" s="407"/>
      <c r="C414" s="407"/>
      <c r="D414" s="407"/>
      <c r="E414" s="407"/>
      <c r="F414" s="407"/>
      <c r="G414" s="407"/>
      <c r="H414" s="407"/>
      <c r="I414" s="407"/>
      <c r="J414" s="407"/>
      <c r="K414" s="407"/>
      <c r="L414" s="398" t="s">
        <v>1</v>
      </c>
      <c r="M414" s="399"/>
      <c r="N414" s="398" t="s">
        <v>2</v>
      </c>
      <c r="O414" s="399"/>
      <c r="P414" s="169" t="s">
        <v>10</v>
      </c>
      <c r="Q414" s="413"/>
      <c r="R414" s="413"/>
    </row>
    <row r="415" spans="2:18" x14ac:dyDescent="0.25">
      <c r="B415" s="408"/>
      <c r="C415" s="408"/>
      <c r="D415" s="408"/>
      <c r="E415" s="408"/>
      <c r="F415" s="408"/>
      <c r="G415" s="408"/>
      <c r="H415" s="408"/>
      <c r="I415" s="408"/>
      <c r="J415" s="408"/>
      <c r="K415" s="408"/>
      <c r="L415" s="169" t="s">
        <v>4</v>
      </c>
      <c r="M415" s="169" t="s">
        <v>3</v>
      </c>
      <c r="N415" s="169" t="s">
        <v>4</v>
      </c>
      <c r="O415" s="169" t="s">
        <v>3</v>
      </c>
      <c r="P415" s="169" t="s">
        <v>3</v>
      </c>
      <c r="Q415" s="174" t="s">
        <v>1</v>
      </c>
      <c r="R415" s="174" t="s">
        <v>2</v>
      </c>
    </row>
    <row r="416" spans="2:18" s="178" customFormat="1" x14ac:dyDescent="0.25">
      <c r="B416" s="176" t="s">
        <v>0</v>
      </c>
      <c r="C416" s="400">
        <v>42732</v>
      </c>
      <c r="D416" s="155">
        <v>93</v>
      </c>
      <c r="E416" s="155">
        <v>3155</v>
      </c>
      <c r="F416" s="155">
        <v>11</v>
      </c>
      <c r="G416" s="177">
        <v>945000</v>
      </c>
      <c r="H416" s="177">
        <v>129500</v>
      </c>
      <c r="I416" s="155">
        <v>69</v>
      </c>
      <c r="J416" s="155">
        <v>40</v>
      </c>
      <c r="K416" s="155">
        <v>14</v>
      </c>
      <c r="L416" s="155">
        <v>56</v>
      </c>
      <c r="M416" s="155">
        <v>50</v>
      </c>
      <c r="N416" s="155">
        <v>95</v>
      </c>
      <c r="O416" s="155">
        <v>90</v>
      </c>
      <c r="P416" s="155">
        <f>O416+M416</f>
        <v>140</v>
      </c>
      <c r="Q416" s="156">
        <v>12</v>
      </c>
      <c r="R416" s="156">
        <v>19</v>
      </c>
    </row>
    <row r="417" spans="2:18" s="178" customFormat="1" ht="30" x14ac:dyDescent="0.25">
      <c r="B417" s="175" t="s">
        <v>24</v>
      </c>
      <c r="C417" s="401"/>
      <c r="D417" s="110">
        <v>36.08</v>
      </c>
      <c r="E417" s="110">
        <v>5430</v>
      </c>
      <c r="F417" s="110">
        <v>3</v>
      </c>
      <c r="G417" s="110">
        <v>743105</v>
      </c>
      <c r="H417" s="110">
        <v>131190</v>
      </c>
      <c r="I417" s="110">
        <v>32</v>
      </c>
      <c r="J417" s="110">
        <v>57</v>
      </c>
      <c r="K417" s="110">
        <v>6</v>
      </c>
      <c r="L417" s="110">
        <v>30</v>
      </c>
      <c r="M417" s="110">
        <v>32</v>
      </c>
      <c r="N417" s="110">
        <v>21</v>
      </c>
      <c r="O417" s="110">
        <v>25</v>
      </c>
      <c r="P417" s="155">
        <f t="shared" ref="P417:P420" si="81">O417+M417</f>
        <v>57</v>
      </c>
      <c r="Q417" s="110">
        <v>16</v>
      </c>
      <c r="R417" s="110">
        <v>2</v>
      </c>
    </row>
    <row r="418" spans="2:18" s="178" customFormat="1" ht="30" x14ac:dyDescent="0.25">
      <c r="B418" s="175" t="s">
        <v>25</v>
      </c>
      <c r="C418" s="401"/>
      <c r="D418" s="110">
        <v>30</v>
      </c>
      <c r="E418" s="110">
        <v>1191</v>
      </c>
      <c r="F418" s="177">
        <v>0</v>
      </c>
      <c r="G418" s="110">
        <v>342282</v>
      </c>
      <c r="H418" s="110">
        <v>197</v>
      </c>
      <c r="I418" s="110">
        <v>16</v>
      </c>
      <c r="J418" s="110">
        <v>28</v>
      </c>
      <c r="K418" s="110">
        <v>3</v>
      </c>
      <c r="L418" s="110">
        <v>14</v>
      </c>
      <c r="M418" s="110">
        <v>13</v>
      </c>
      <c r="N418" s="110">
        <v>10</v>
      </c>
      <c r="O418" s="110">
        <v>10</v>
      </c>
      <c r="P418" s="155">
        <f t="shared" si="81"/>
        <v>23</v>
      </c>
      <c r="Q418" s="113">
        <v>6</v>
      </c>
      <c r="R418" s="112">
        <v>2</v>
      </c>
    </row>
    <row r="419" spans="2:18" s="178" customFormat="1" ht="30" x14ac:dyDescent="0.25">
      <c r="B419" s="176" t="s">
        <v>26</v>
      </c>
      <c r="C419" s="401"/>
      <c r="D419" s="177">
        <v>18</v>
      </c>
      <c r="E419" s="177">
        <v>60</v>
      </c>
      <c r="F419" s="177">
        <v>0</v>
      </c>
      <c r="G419" s="177">
        <v>209376</v>
      </c>
      <c r="H419" s="177">
        <v>7100</v>
      </c>
      <c r="I419" s="177">
        <v>16</v>
      </c>
      <c r="J419" s="177">
        <v>18</v>
      </c>
      <c r="K419" s="177">
        <v>0</v>
      </c>
      <c r="L419" s="177">
        <v>9</v>
      </c>
      <c r="M419" s="177">
        <v>8</v>
      </c>
      <c r="N419" s="177">
        <v>2</v>
      </c>
      <c r="O419" s="177">
        <v>2</v>
      </c>
      <c r="P419" s="155">
        <f t="shared" si="81"/>
        <v>10</v>
      </c>
      <c r="Q419" s="135">
        <v>5</v>
      </c>
      <c r="R419" s="135">
        <v>0</v>
      </c>
    </row>
    <row r="420" spans="2:18" s="178" customFormat="1" x14ac:dyDescent="0.25">
      <c r="B420" s="175" t="s">
        <v>85</v>
      </c>
      <c r="C420" s="436"/>
      <c r="D420" s="177">
        <v>3</v>
      </c>
      <c r="E420" s="177">
        <v>264</v>
      </c>
      <c r="F420" s="177">
        <v>0</v>
      </c>
      <c r="G420" s="177">
        <v>0</v>
      </c>
      <c r="H420" s="177">
        <v>209733.7</v>
      </c>
      <c r="I420" s="177">
        <v>0</v>
      </c>
      <c r="J420" s="177">
        <v>43</v>
      </c>
      <c r="K420" s="177">
        <v>0</v>
      </c>
      <c r="L420" s="177">
        <v>31</v>
      </c>
      <c r="M420" s="177">
        <v>31</v>
      </c>
      <c r="N420" s="177">
        <v>0</v>
      </c>
      <c r="O420" s="177">
        <v>0</v>
      </c>
      <c r="P420" s="155">
        <f t="shared" si="81"/>
        <v>31</v>
      </c>
      <c r="Q420" s="114">
        <v>99</v>
      </c>
      <c r="R420" s="114">
        <v>0</v>
      </c>
    </row>
    <row r="421" spans="2:18" x14ac:dyDescent="0.25">
      <c r="B421" s="402"/>
      <c r="C421" s="403"/>
      <c r="D421" s="173">
        <f>D416+D417+D418+D419+D420</f>
        <v>180.07999999999998</v>
      </c>
      <c r="E421" s="173">
        <f t="shared" ref="E421:J421" si="82">E416+E417+E418+E419+E420</f>
        <v>10100</v>
      </c>
      <c r="F421" s="173">
        <f t="shared" si="82"/>
        <v>14</v>
      </c>
      <c r="G421" s="173">
        <f t="shared" si="82"/>
        <v>2239763</v>
      </c>
      <c r="H421" s="173">
        <f t="shared" si="82"/>
        <v>477720.7</v>
      </c>
      <c r="I421" s="173">
        <f t="shared" si="82"/>
        <v>133</v>
      </c>
      <c r="J421" s="173">
        <f t="shared" si="82"/>
        <v>186</v>
      </c>
      <c r="K421" s="173">
        <f>SUM(K416:K420)</f>
        <v>23</v>
      </c>
      <c r="L421" s="173">
        <f t="shared" ref="L421:O421" si="83">L416+L417+L418+L419+L420</f>
        <v>140</v>
      </c>
      <c r="M421" s="173">
        <f t="shared" si="83"/>
        <v>134</v>
      </c>
      <c r="N421" s="173">
        <f t="shared" si="83"/>
        <v>128</v>
      </c>
      <c r="O421" s="173">
        <f t="shared" si="83"/>
        <v>127</v>
      </c>
      <c r="P421" s="173">
        <f>P416+P417+P418+P419+P420</f>
        <v>261</v>
      </c>
      <c r="Q421" s="173">
        <f t="shared" ref="Q421:R421" si="84">Q416+Q417+Q418+Q419+Q420</f>
        <v>138</v>
      </c>
      <c r="R421" s="173">
        <f t="shared" si="84"/>
        <v>23</v>
      </c>
    </row>
    <row r="425" spans="2:18" ht="18.75" x14ac:dyDescent="0.3">
      <c r="B425" s="435" t="s">
        <v>158</v>
      </c>
      <c r="C425" s="435"/>
      <c r="D425" s="435"/>
      <c r="E425" s="435"/>
      <c r="F425" s="435"/>
      <c r="G425" s="435"/>
      <c r="H425" s="435"/>
      <c r="I425" s="435"/>
      <c r="J425" s="435"/>
      <c r="K425" s="435"/>
      <c r="L425" s="435"/>
      <c r="M425" s="435"/>
      <c r="N425" s="435"/>
      <c r="O425" s="435"/>
      <c r="P425" s="186"/>
      <c r="Q425" s="186"/>
      <c r="R425" s="186"/>
    </row>
    <row r="426" spans="2:18" x14ac:dyDescent="0.25"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</row>
    <row r="427" spans="2:18" x14ac:dyDescent="0.25">
      <c r="B427" s="431" t="s">
        <v>5</v>
      </c>
      <c r="C427" s="431" t="s">
        <v>12</v>
      </c>
      <c r="D427" s="431" t="s">
        <v>6</v>
      </c>
      <c r="E427" s="431" t="s">
        <v>17</v>
      </c>
      <c r="F427" s="431" t="s">
        <v>15</v>
      </c>
      <c r="G427" s="431" t="s">
        <v>100</v>
      </c>
      <c r="H427" s="431" t="s">
        <v>14</v>
      </c>
      <c r="I427" s="431" t="s">
        <v>13</v>
      </c>
      <c r="J427" s="431" t="s">
        <v>8</v>
      </c>
      <c r="K427" s="431" t="s">
        <v>138</v>
      </c>
      <c r="L427" s="424" t="s">
        <v>113</v>
      </c>
      <c r="M427" s="434"/>
      <c r="N427" s="434"/>
      <c r="O427" s="434"/>
      <c r="P427" s="425"/>
      <c r="Q427" s="423" t="s">
        <v>16</v>
      </c>
      <c r="R427" s="423"/>
    </row>
    <row r="428" spans="2:18" ht="30" x14ac:dyDescent="0.25">
      <c r="B428" s="432"/>
      <c r="C428" s="432"/>
      <c r="D428" s="432"/>
      <c r="E428" s="432"/>
      <c r="F428" s="432"/>
      <c r="G428" s="432"/>
      <c r="H428" s="432"/>
      <c r="I428" s="432"/>
      <c r="J428" s="432"/>
      <c r="K428" s="432"/>
      <c r="L428" s="424" t="s">
        <v>1</v>
      </c>
      <c r="M428" s="425"/>
      <c r="N428" s="424" t="s">
        <v>2</v>
      </c>
      <c r="O428" s="425"/>
      <c r="P428" s="187" t="s">
        <v>10</v>
      </c>
      <c r="Q428" s="423"/>
      <c r="R428" s="423"/>
    </row>
    <row r="429" spans="2:18" x14ac:dyDescent="0.25">
      <c r="B429" s="433"/>
      <c r="C429" s="433"/>
      <c r="D429" s="433"/>
      <c r="E429" s="433"/>
      <c r="F429" s="433"/>
      <c r="G429" s="433"/>
      <c r="H429" s="433"/>
      <c r="I429" s="433"/>
      <c r="J429" s="433"/>
      <c r="K429" s="433"/>
      <c r="L429" s="187" t="s">
        <v>4</v>
      </c>
      <c r="M429" s="187" t="s">
        <v>3</v>
      </c>
      <c r="N429" s="187" t="s">
        <v>4</v>
      </c>
      <c r="O429" s="187" t="s">
        <v>3</v>
      </c>
      <c r="P429" s="187" t="s">
        <v>3</v>
      </c>
      <c r="Q429" s="188" t="s">
        <v>1</v>
      </c>
      <c r="R429" s="188" t="s">
        <v>2</v>
      </c>
    </row>
    <row r="430" spans="2:18" s="178" customFormat="1" x14ac:dyDescent="0.25">
      <c r="B430" s="196" t="s">
        <v>0</v>
      </c>
      <c r="C430" s="426">
        <v>42733</v>
      </c>
      <c r="D430" s="198">
        <v>72</v>
      </c>
      <c r="E430" s="198">
        <v>2575</v>
      </c>
      <c r="F430" s="198">
        <v>19</v>
      </c>
      <c r="G430" s="190">
        <v>786000</v>
      </c>
      <c r="H430" s="190">
        <v>227450</v>
      </c>
      <c r="I430" s="198">
        <v>66</v>
      </c>
      <c r="J430" s="198">
        <v>31</v>
      </c>
      <c r="K430" s="198">
        <v>9</v>
      </c>
      <c r="L430" s="198">
        <v>58</v>
      </c>
      <c r="M430" s="198">
        <v>52</v>
      </c>
      <c r="N430" s="198">
        <v>78</v>
      </c>
      <c r="O430" s="198">
        <v>83</v>
      </c>
      <c r="P430" s="198">
        <v>135</v>
      </c>
      <c r="Q430" s="199">
        <v>132</v>
      </c>
      <c r="R430" s="199">
        <v>18</v>
      </c>
    </row>
    <row r="431" spans="2:18" s="178" customFormat="1" ht="30" x14ac:dyDescent="0.25">
      <c r="B431" s="189" t="s">
        <v>24</v>
      </c>
      <c r="C431" s="427"/>
      <c r="D431" s="192">
        <v>36.200000000000003</v>
      </c>
      <c r="E431" s="192">
        <v>5100</v>
      </c>
      <c r="F431" s="192">
        <v>0</v>
      </c>
      <c r="G431" s="192">
        <v>758644</v>
      </c>
      <c r="H431" s="192">
        <v>129910</v>
      </c>
      <c r="I431" s="192">
        <v>8</v>
      </c>
      <c r="J431" s="192">
        <v>70</v>
      </c>
      <c r="K431" s="192">
        <v>3</v>
      </c>
      <c r="L431" s="192">
        <v>26</v>
      </c>
      <c r="M431" s="192">
        <v>21</v>
      </c>
      <c r="N431" s="192">
        <v>21</v>
      </c>
      <c r="O431" s="192">
        <v>19</v>
      </c>
      <c r="P431" s="198">
        <v>40</v>
      </c>
      <c r="Q431" s="192">
        <v>14</v>
      </c>
      <c r="R431" s="192">
        <v>2</v>
      </c>
    </row>
    <row r="432" spans="2:18" s="178" customFormat="1" ht="30" x14ac:dyDescent="0.25">
      <c r="B432" s="189" t="s">
        <v>25</v>
      </c>
      <c r="C432" s="427"/>
      <c r="D432" s="192">
        <v>30</v>
      </c>
      <c r="E432" s="192">
        <v>1085</v>
      </c>
      <c r="F432" s="190">
        <v>0</v>
      </c>
      <c r="G432" s="192">
        <v>280218</v>
      </c>
      <c r="H432" s="192">
        <v>148</v>
      </c>
      <c r="I432" s="192">
        <v>32</v>
      </c>
      <c r="J432" s="192">
        <v>23</v>
      </c>
      <c r="K432" s="192">
        <v>4</v>
      </c>
      <c r="L432" s="192">
        <v>14</v>
      </c>
      <c r="M432" s="192">
        <v>14</v>
      </c>
      <c r="N432" s="192">
        <v>10</v>
      </c>
      <c r="O432" s="192">
        <v>10</v>
      </c>
      <c r="P432" s="198">
        <v>24</v>
      </c>
      <c r="Q432" s="193">
        <v>6</v>
      </c>
      <c r="R432" s="191">
        <v>1</v>
      </c>
    </row>
    <row r="433" spans="2:18" s="178" customFormat="1" ht="30" x14ac:dyDescent="0.25">
      <c r="B433" s="196" t="s">
        <v>26</v>
      </c>
      <c r="C433" s="427"/>
      <c r="D433" s="190">
        <v>18</v>
      </c>
      <c r="E433" s="190">
        <v>100</v>
      </c>
      <c r="F433" s="190">
        <v>0</v>
      </c>
      <c r="G433" s="190">
        <v>186257</v>
      </c>
      <c r="H433" s="190">
        <v>5100</v>
      </c>
      <c r="I433" s="190">
        <v>0</v>
      </c>
      <c r="J433" s="190">
        <v>17</v>
      </c>
      <c r="K433" s="190">
        <v>0</v>
      </c>
      <c r="L433" s="190">
        <v>9</v>
      </c>
      <c r="M433" s="190">
        <v>8</v>
      </c>
      <c r="N433" s="190">
        <v>2</v>
      </c>
      <c r="O433" s="190">
        <v>2</v>
      </c>
      <c r="P433" s="198">
        <v>10</v>
      </c>
      <c r="Q433" s="197">
        <v>5</v>
      </c>
      <c r="R433" s="197">
        <v>0</v>
      </c>
    </row>
    <row r="434" spans="2:18" s="178" customFormat="1" x14ac:dyDescent="0.25">
      <c r="B434" s="189" t="s">
        <v>85</v>
      </c>
      <c r="C434" s="428"/>
      <c r="D434" s="190">
        <v>3</v>
      </c>
      <c r="E434" s="190">
        <v>246</v>
      </c>
      <c r="F434" s="190">
        <v>0</v>
      </c>
      <c r="G434" s="190">
        <v>0</v>
      </c>
      <c r="H434" s="190">
        <v>187051.5</v>
      </c>
      <c r="I434" s="190">
        <v>0</v>
      </c>
      <c r="J434" s="190">
        <v>34</v>
      </c>
      <c r="K434" s="190">
        <v>0</v>
      </c>
      <c r="L434" s="190">
        <v>30</v>
      </c>
      <c r="M434" s="190">
        <v>30</v>
      </c>
      <c r="N434" s="190">
        <v>0</v>
      </c>
      <c r="O434" s="190">
        <v>0</v>
      </c>
      <c r="P434" s="198">
        <v>30</v>
      </c>
      <c r="Q434" s="194">
        <v>96</v>
      </c>
      <c r="R434" s="194">
        <v>0</v>
      </c>
    </row>
    <row r="435" spans="2:18" x14ac:dyDescent="0.25">
      <c r="B435" s="429"/>
      <c r="C435" s="430"/>
      <c r="D435" s="195">
        <v>159.19999999999999</v>
      </c>
      <c r="E435" s="195">
        <v>9106</v>
      </c>
      <c r="F435" s="195">
        <v>19</v>
      </c>
      <c r="G435" s="195">
        <v>2011119</v>
      </c>
      <c r="H435" s="195">
        <v>549659.5</v>
      </c>
      <c r="I435" s="195">
        <v>106</v>
      </c>
      <c r="J435" s="195">
        <v>175</v>
      </c>
      <c r="K435" s="195">
        <v>16</v>
      </c>
      <c r="L435" s="195">
        <v>137</v>
      </c>
      <c r="M435" s="195">
        <v>125</v>
      </c>
      <c r="N435" s="195">
        <v>111</v>
      </c>
      <c r="O435" s="195">
        <v>114</v>
      </c>
      <c r="P435" s="195">
        <v>239</v>
      </c>
      <c r="Q435" s="195">
        <v>253</v>
      </c>
      <c r="R435" s="195">
        <v>21</v>
      </c>
    </row>
    <row r="436" spans="2:18" ht="29.25" customHeight="1" x14ac:dyDescent="0.25"/>
    <row r="437" spans="2:18" s="179" customFormat="1" ht="29.25" customHeight="1" x14ac:dyDescent="0.25"/>
    <row r="438" spans="2:18" s="179" customFormat="1" ht="29.25" customHeight="1" x14ac:dyDescent="0.3">
      <c r="B438" s="435" t="s">
        <v>159</v>
      </c>
      <c r="C438" s="435"/>
      <c r="D438" s="435"/>
      <c r="E438" s="435"/>
      <c r="F438" s="435"/>
      <c r="G438" s="435"/>
      <c r="H438" s="435"/>
      <c r="I438" s="435"/>
      <c r="J438" s="435"/>
      <c r="K438" s="435"/>
      <c r="L438" s="435"/>
      <c r="M438" s="435"/>
      <c r="N438" s="435"/>
      <c r="O438" s="435"/>
      <c r="P438" s="186"/>
      <c r="Q438" s="186"/>
      <c r="R438" s="186"/>
    </row>
    <row r="439" spans="2:18" s="179" customFormat="1" ht="29.25" customHeight="1" x14ac:dyDescent="0.25"/>
    <row r="440" spans="2:18" s="179" customFormat="1" ht="29.25" customHeight="1" x14ac:dyDescent="0.25">
      <c r="B440" s="431" t="s">
        <v>5</v>
      </c>
      <c r="C440" s="431" t="s">
        <v>12</v>
      </c>
      <c r="D440" s="431" t="s">
        <v>6</v>
      </c>
      <c r="E440" s="431" t="s">
        <v>17</v>
      </c>
      <c r="F440" s="431" t="s">
        <v>15</v>
      </c>
      <c r="G440" s="431" t="s">
        <v>100</v>
      </c>
      <c r="H440" s="431" t="s">
        <v>14</v>
      </c>
      <c r="I440" s="431" t="s">
        <v>13</v>
      </c>
      <c r="J440" s="431" t="s">
        <v>8</v>
      </c>
      <c r="K440" s="431" t="s">
        <v>138</v>
      </c>
      <c r="L440" s="424" t="s">
        <v>113</v>
      </c>
      <c r="M440" s="434"/>
      <c r="N440" s="434"/>
      <c r="O440" s="434"/>
      <c r="P440" s="425"/>
      <c r="Q440" s="423" t="s">
        <v>16</v>
      </c>
      <c r="R440" s="423"/>
    </row>
    <row r="441" spans="2:18" s="179" customFormat="1" ht="29.25" customHeight="1" x14ac:dyDescent="0.25">
      <c r="B441" s="432"/>
      <c r="C441" s="432"/>
      <c r="D441" s="432"/>
      <c r="E441" s="432"/>
      <c r="F441" s="432"/>
      <c r="G441" s="432"/>
      <c r="H441" s="432"/>
      <c r="I441" s="432"/>
      <c r="J441" s="432"/>
      <c r="K441" s="432"/>
      <c r="L441" s="424" t="s">
        <v>1</v>
      </c>
      <c r="M441" s="425"/>
      <c r="N441" s="424" t="s">
        <v>2</v>
      </c>
      <c r="O441" s="425"/>
      <c r="P441" s="187" t="s">
        <v>10</v>
      </c>
      <c r="Q441" s="423"/>
      <c r="R441" s="423"/>
    </row>
    <row r="442" spans="2:18" s="179" customFormat="1" ht="29.25" customHeight="1" x14ac:dyDescent="0.25">
      <c r="B442" s="433"/>
      <c r="C442" s="433"/>
      <c r="D442" s="433"/>
      <c r="E442" s="433"/>
      <c r="F442" s="433"/>
      <c r="G442" s="433"/>
      <c r="H442" s="433"/>
      <c r="I442" s="433"/>
      <c r="J442" s="433"/>
      <c r="K442" s="433"/>
      <c r="L442" s="187" t="s">
        <v>4</v>
      </c>
      <c r="M442" s="187" t="s">
        <v>3</v>
      </c>
      <c r="N442" s="187" t="s">
        <v>4</v>
      </c>
      <c r="O442" s="187" t="s">
        <v>3</v>
      </c>
      <c r="P442" s="187" t="s">
        <v>3</v>
      </c>
      <c r="Q442" s="188" t="s">
        <v>1</v>
      </c>
      <c r="R442" s="188" t="s">
        <v>2</v>
      </c>
    </row>
    <row r="443" spans="2:18" s="178" customFormat="1" ht="29.25" customHeight="1" x14ac:dyDescent="0.25">
      <c r="B443" s="196" t="s">
        <v>0</v>
      </c>
      <c r="C443" s="426">
        <v>42734</v>
      </c>
      <c r="D443" s="198">
        <v>46</v>
      </c>
      <c r="E443" s="198">
        <v>2631</v>
      </c>
      <c r="F443" s="198">
        <v>21</v>
      </c>
      <c r="G443" s="190">
        <v>829000</v>
      </c>
      <c r="H443" s="190">
        <v>121700</v>
      </c>
      <c r="I443" s="198">
        <v>49</v>
      </c>
      <c r="J443" s="198">
        <v>35</v>
      </c>
      <c r="K443" s="198">
        <v>0</v>
      </c>
      <c r="L443" s="198">
        <v>52</v>
      </c>
      <c r="M443" s="198">
        <v>48</v>
      </c>
      <c r="N443" s="198">
        <v>78</v>
      </c>
      <c r="O443" s="198">
        <v>75</v>
      </c>
      <c r="P443" s="198">
        <f>M443+O443</f>
        <v>123</v>
      </c>
      <c r="Q443" s="199">
        <v>94</v>
      </c>
      <c r="R443" s="199">
        <v>13</v>
      </c>
    </row>
    <row r="444" spans="2:18" s="178" customFormat="1" ht="29.25" customHeight="1" x14ac:dyDescent="0.25">
      <c r="B444" s="189" t="s">
        <v>24</v>
      </c>
      <c r="C444" s="427"/>
      <c r="D444" s="110">
        <v>46.35</v>
      </c>
      <c r="E444" s="110">
        <v>2933.4</v>
      </c>
      <c r="F444" s="110">
        <v>23.5</v>
      </c>
      <c r="G444" s="110">
        <v>36420</v>
      </c>
      <c r="H444" s="110">
        <v>80180</v>
      </c>
      <c r="I444" s="110">
        <v>24</v>
      </c>
      <c r="J444" s="110">
        <v>7</v>
      </c>
      <c r="K444" s="110">
        <v>0</v>
      </c>
      <c r="L444" s="110">
        <v>24</v>
      </c>
      <c r="M444" s="110">
        <v>31</v>
      </c>
      <c r="N444" s="110">
        <v>21</v>
      </c>
      <c r="O444" s="110">
        <v>7</v>
      </c>
      <c r="P444" s="198">
        <f t="shared" ref="P444:P447" si="85">M444+O444</f>
        <v>38</v>
      </c>
      <c r="Q444" s="110">
        <v>16</v>
      </c>
      <c r="R444" s="110">
        <v>0</v>
      </c>
    </row>
    <row r="445" spans="2:18" s="178" customFormat="1" ht="29.25" customHeight="1" x14ac:dyDescent="0.25">
      <c r="B445" s="189" t="s">
        <v>25</v>
      </c>
      <c r="C445" s="427"/>
      <c r="D445" s="192">
        <v>18</v>
      </c>
      <c r="E445" s="192">
        <v>934</v>
      </c>
      <c r="F445" s="190">
        <v>0</v>
      </c>
      <c r="G445" s="192">
        <v>275466</v>
      </c>
      <c r="H445" s="192">
        <v>530</v>
      </c>
      <c r="I445" s="192">
        <v>66</v>
      </c>
      <c r="J445" s="192">
        <v>23</v>
      </c>
      <c r="K445" s="192">
        <v>0</v>
      </c>
      <c r="L445" s="192">
        <v>13</v>
      </c>
      <c r="M445" s="192">
        <v>13</v>
      </c>
      <c r="N445" s="192">
        <v>10</v>
      </c>
      <c r="O445" s="192">
        <v>10</v>
      </c>
      <c r="P445" s="198">
        <f t="shared" si="85"/>
        <v>23</v>
      </c>
      <c r="Q445" s="193">
        <v>6</v>
      </c>
      <c r="R445" s="191">
        <v>2</v>
      </c>
    </row>
    <row r="446" spans="2:18" s="178" customFormat="1" ht="29.25" customHeight="1" x14ac:dyDescent="0.25">
      <c r="B446" s="196" t="s">
        <v>26</v>
      </c>
      <c r="C446" s="427"/>
      <c r="D446" s="190">
        <v>18</v>
      </c>
      <c r="E446" s="190">
        <v>80</v>
      </c>
      <c r="F446" s="190">
        <v>0</v>
      </c>
      <c r="G446" s="190">
        <v>188557</v>
      </c>
      <c r="H446" s="190">
        <v>6300</v>
      </c>
      <c r="I446" s="190">
        <v>23</v>
      </c>
      <c r="J446" s="190">
        <v>16</v>
      </c>
      <c r="K446" s="190">
        <v>0</v>
      </c>
      <c r="L446" s="190">
        <v>9</v>
      </c>
      <c r="M446" s="190">
        <v>9</v>
      </c>
      <c r="N446" s="190">
        <v>2</v>
      </c>
      <c r="O446" s="190">
        <v>2</v>
      </c>
      <c r="P446" s="198">
        <f t="shared" si="85"/>
        <v>11</v>
      </c>
      <c r="Q446" s="197">
        <v>5</v>
      </c>
      <c r="R446" s="197">
        <v>0</v>
      </c>
    </row>
    <row r="447" spans="2:18" s="179" customFormat="1" ht="29.25" customHeight="1" x14ac:dyDescent="0.25">
      <c r="B447" s="189" t="s">
        <v>85</v>
      </c>
      <c r="C447" s="428"/>
      <c r="D447" s="190">
        <v>8</v>
      </c>
      <c r="E447" s="190">
        <v>152</v>
      </c>
      <c r="F447" s="190">
        <v>0</v>
      </c>
      <c r="G447" s="190">
        <v>0</v>
      </c>
      <c r="H447" s="190">
        <v>133073.1</v>
      </c>
      <c r="I447" s="190">
        <v>0</v>
      </c>
      <c r="J447" s="190">
        <v>39</v>
      </c>
      <c r="K447" s="190">
        <v>0</v>
      </c>
      <c r="L447" s="190">
        <v>32</v>
      </c>
      <c r="M447" s="190">
        <v>32</v>
      </c>
      <c r="N447" s="190">
        <v>0</v>
      </c>
      <c r="O447" s="190">
        <v>0</v>
      </c>
      <c r="P447" s="198">
        <f t="shared" si="85"/>
        <v>32</v>
      </c>
      <c r="Q447" s="194">
        <v>91</v>
      </c>
      <c r="R447" s="194">
        <v>0</v>
      </c>
    </row>
    <row r="448" spans="2:18" s="179" customFormat="1" ht="29.25" customHeight="1" x14ac:dyDescent="0.25">
      <c r="B448" s="429"/>
      <c r="C448" s="430"/>
      <c r="D448" s="195">
        <f>D443+D444+D445+D446+D447</f>
        <v>136.35</v>
      </c>
      <c r="E448" s="195">
        <f t="shared" ref="E448:R448" si="86">E443+E444+E445+E446+E447</f>
        <v>6730.4</v>
      </c>
      <c r="F448" s="195">
        <f t="shared" si="86"/>
        <v>44.5</v>
      </c>
      <c r="G448" s="195">
        <f t="shared" si="86"/>
        <v>1329443</v>
      </c>
      <c r="H448" s="195">
        <f t="shared" si="86"/>
        <v>341783.1</v>
      </c>
      <c r="I448" s="195">
        <f t="shared" si="86"/>
        <v>162</v>
      </c>
      <c r="J448" s="195">
        <f t="shared" si="86"/>
        <v>120</v>
      </c>
      <c r="K448" s="195">
        <f t="shared" si="86"/>
        <v>0</v>
      </c>
      <c r="L448" s="195">
        <f t="shared" si="86"/>
        <v>130</v>
      </c>
      <c r="M448" s="195">
        <f t="shared" si="86"/>
        <v>133</v>
      </c>
      <c r="N448" s="195">
        <f t="shared" si="86"/>
        <v>111</v>
      </c>
      <c r="O448" s="195">
        <f t="shared" si="86"/>
        <v>94</v>
      </c>
      <c r="P448" s="195">
        <f t="shared" si="86"/>
        <v>227</v>
      </c>
      <c r="Q448" s="195">
        <f t="shared" si="86"/>
        <v>212</v>
      </c>
      <c r="R448" s="195">
        <f t="shared" si="86"/>
        <v>15</v>
      </c>
    </row>
    <row r="452" spans="2:18" ht="18.75" x14ac:dyDescent="0.3">
      <c r="B452" s="435" t="s">
        <v>160</v>
      </c>
      <c r="C452" s="435"/>
      <c r="D452" s="435"/>
      <c r="E452" s="435"/>
      <c r="F452" s="435"/>
      <c r="G452" s="435"/>
      <c r="H452" s="435"/>
      <c r="I452" s="435"/>
      <c r="J452" s="435"/>
      <c r="K452" s="435"/>
      <c r="L452" s="435"/>
      <c r="M452" s="435"/>
      <c r="N452" s="435"/>
      <c r="O452" s="435"/>
      <c r="P452" s="186"/>
      <c r="Q452" s="186"/>
      <c r="R452" s="186"/>
    </row>
    <row r="453" spans="2:18" x14ac:dyDescent="0.25"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</row>
    <row r="454" spans="2:18" x14ac:dyDescent="0.25">
      <c r="B454" s="431" t="s">
        <v>5</v>
      </c>
      <c r="C454" s="431" t="s">
        <v>12</v>
      </c>
      <c r="D454" s="431" t="s">
        <v>6</v>
      </c>
      <c r="E454" s="431" t="s">
        <v>17</v>
      </c>
      <c r="F454" s="431" t="s">
        <v>15</v>
      </c>
      <c r="G454" s="431" t="s">
        <v>100</v>
      </c>
      <c r="H454" s="431" t="s">
        <v>14</v>
      </c>
      <c r="I454" s="431" t="s">
        <v>13</v>
      </c>
      <c r="J454" s="431" t="s">
        <v>8</v>
      </c>
      <c r="K454" s="431" t="s">
        <v>138</v>
      </c>
      <c r="L454" s="424" t="s">
        <v>113</v>
      </c>
      <c r="M454" s="434"/>
      <c r="N454" s="434"/>
      <c r="O454" s="434"/>
      <c r="P454" s="425"/>
      <c r="Q454" s="423" t="s">
        <v>16</v>
      </c>
      <c r="R454" s="423"/>
    </row>
    <row r="455" spans="2:18" ht="30" x14ac:dyDescent="0.25">
      <c r="B455" s="432"/>
      <c r="C455" s="432"/>
      <c r="D455" s="432"/>
      <c r="E455" s="432"/>
      <c r="F455" s="432"/>
      <c r="G455" s="432"/>
      <c r="H455" s="432"/>
      <c r="I455" s="432"/>
      <c r="J455" s="432"/>
      <c r="K455" s="432"/>
      <c r="L455" s="424" t="s">
        <v>1</v>
      </c>
      <c r="M455" s="425"/>
      <c r="N455" s="424" t="s">
        <v>2</v>
      </c>
      <c r="O455" s="425"/>
      <c r="P455" s="187" t="s">
        <v>10</v>
      </c>
      <c r="Q455" s="423"/>
      <c r="R455" s="423"/>
    </row>
    <row r="456" spans="2:18" x14ac:dyDescent="0.25">
      <c r="B456" s="433"/>
      <c r="C456" s="433"/>
      <c r="D456" s="433"/>
      <c r="E456" s="433"/>
      <c r="F456" s="433"/>
      <c r="G456" s="433"/>
      <c r="H456" s="433"/>
      <c r="I456" s="433"/>
      <c r="J456" s="433"/>
      <c r="K456" s="433"/>
      <c r="L456" s="187" t="s">
        <v>4</v>
      </c>
      <c r="M456" s="187" t="s">
        <v>3</v>
      </c>
      <c r="N456" s="187" t="s">
        <v>4</v>
      </c>
      <c r="O456" s="187" t="s">
        <v>3</v>
      </c>
      <c r="P456" s="187" t="s">
        <v>3</v>
      </c>
      <c r="Q456" s="188" t="s">
        <v>1</v>
      </c>
      <c r="R456" s="188" t="s">
        <v>2</v>
      </c>
    </row>
    <row r="457" spans="2:18" x14ac:dyDescent="0.25">
      <c r="B457" s="196" t="s">
        <v>0</v>
      </c>
      <c r="C457" s="426">
        <v>42735</v>
      </c>
      <c r="D457" s="198">
        <v>31</v>
      </c>
      <c r="E457" s="198">
        <v>80</v>
      </c>
      <c r="F457" s="198">
        <v>46</v>
      </c>
      <c r="G457" s="190">
        <v>72000</v>
      </c>
      <c r="H457" s="190">
        <v>16100</v>
      </c>
      <c r="I457" s="198">
        <v>46</v>
      </c>
      <c r="J457" s="198">
        <v>2</v>
      </c>
      <c r="K457" s="198"/>
      <c r="L457" s="198">
        <v>23</v>
      </c>
      <c r="M457" s="198">
        <v>23</v>
      </c>
      <c r="N457" s="198">
        <v>29</v>
      </c>
      <c r="O457" s="198">
        <v>28</v>
      </c>
      <c r="P457" s="198">
        <f>M457+O457</f>
        <v>51</v>
      </c>
      <c r="Q457" s="199">
        <v>28</v>
      </c>
      <c r="R457" s="199">
        <v>2</v>
      </c>
    </row>
    <row r="458" spans="2:18" ht="30" x14ac:dyDescent="0.25">
      <c r="B458" s="189" t="s">
        <v>24</v>
      </c>
      <c r="C458" s="427"/>
      <c r="D458" s="110">
        <v>0</v>
      </c>
      <c r="E458" s="110">
        <v>0</v>
      </c>
      <c r="F458" s="110">
        <v>25.5</v>
      </c>
      <c r="G458" s="110">
        <v>0</v>
      </c>
      <c r="H458" s="110">
        <v>0</v>
      </c>
      <c r="I458" s="110">
        <v>33</v>
      </c>
      <c r="J458" s="110">
        <v>0</v>
      </c>
      <c r="K458" s="110">
        <v>0</v>
      </c>
      <c r="L458" s="110">
        <v>4</v>
      </c>
      <c r="M458" s="110">
        <v>5</v>
      </c>
      <c r="N458" s="110">
        <v>0</v>
      </c>
      <c r="O458" s="110">
        <v>0</v>
      </c>
      <c r="P458" s="198">
        <f t="shared" ref="P458:P461" si="87">M458+O458</f>
        <v>5</v>
      </c>
      <c r="Q458" s="110">
        <v>0</v>
      </c>
      <c r="R458" s="110">
        <v>0</v>
      </c>
    </row>
    <row r="459" spans="2:18" ht="30" x14ac:dyDescent="0.25">
      <c r="B459" s="189" t="s">
        <v>25</v>
      </c>
      <c r="C459" s="427"/>
      <c r="D459" s="192">
        <v>30</v>
      </c>
      <c r="E459" s="192">
        <v>0</v>
      </c>
      <c r="F459" s="190">
        <v>0</v>
      </c>
      <c r="G459" s="192">
        <v>0</v>
      </c>
      <c r="H459" s="192">
        <v>0</v>
      </c>
      <c r="I459" s="192">
        <v>0</v>
      </c>
      <c r="J459" s="192">
        <v>0</v>
      </c>
      <c r="K459" s="192">
        <v>0</v>
      </c>
      <c r="L459" s="192">
        <v>2</v>
      </c>
      <c r="M459" s="192">
        <v>2</v>
      </c>
      <c r="N459" s="192">
        <v>2</v>
      </c>
      <c r="O459" s="192">
        <v>2</v>
      </c>
      <c r="P459" s="198">
        <f t="shared" si="87"/>
        <v>4</v>
      </c>
      <c r="Q459" s="193">
        <v>0</v>
      </c>
      <c r="R459" s="191">
        <v>0</v>
      </c>
    </row>
    <row r="460" spans="2:18" ht="30" x14ac:dyDescent="0.25">
      <c r="B460" s="196" t="s">
        <v>26</v>
      </c>
      <c r="C460" s="427"/>
      <c r="D460" s="190">
        <v>0</v>
      </c>
      <c r="E460" s="190">
        <v>0</v>
      </c>
      <c r="F460" s="190">
        <v>0</v>
      </c>
      <c r="G460" s="190">
        <v>0</v>
      </c>
      <c r="H460" s="190">
        <v>0</v>
      </c>
      <c r="I460" s="190">
        <v>0</v>
      </c>
      <c r="J460" s="190">
        <v>0</v>
      </c>
      <c r="K460" s="190">
        <v>0</v>
      </c>
      <c r="L460" s="190">
        <v>1</v>
      </c>
      <c r="M460" s="190">
        <v>1</v>
      </c>
      <c r="N460" s="190">
        <v>1</v>
      </c>
      <c r="O460" s="190">
        <v>1</v>
      </c>
      <c r="P460" s="198">
        <f t="shared" si="87"/>
        <v>2</v>
      </c>
      <c r="Q460" s="197">
        <v>0</v>
      </c>
      <c r="R460" s="197">
        <v>0</v>
      </c>
    </row>
    <row r="461" spans="2:18" x14ac:dyDescent="0.25">
      <c r="B461" s="189" t="s">
        <v>85</v>
      </c>
      <c r="C461" s="428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8">
        <f t="shared" si="87"/>
        <v>0</v>
      </c>
      <c r="Q461" s="194"/>
      <c r="R461" s="194"/>
    </row>
    <row r="462" spans="2:18" x14ac:dyDescent="0.25">
      <c r="B462" s="429"/>
      <c r="C462" s="430"/>
      <c r="D462" s="195">
        <f>D457+D458+D459+D460+D461</f>
        <v>61</v>
      </c>
      <c r="E462" s="195">
        <f t="shared" ref="E462" si="88">E457+E458+E459+E460+E461</f>
        <v>80</v>
      </c>
      <c r="F462" s="195">
        <f t="shared" ref="F462" si="89">F457+F458+F459+F460+F461</f>
        <v>71.5</v>
      </c>
      <c r="G462" s="195">
        <f t="shared" ref="G462" si="90">G457+G458+G459+G460+G461</f>
        <v>72000</v>
      </c>
      <c r="H462" s="195">
        <f t="shared" ref="H462" si="91">H457+H458+H459+H460+H461</f>
        <v>16100</v>
      </c>
      <c r="I462" s="195">
        <f t="shared" ref="I462" si="92">I457+I458+I459+I460+I461</f>
        <v>79</v>
      </c>
      <c r="J462" s="195">
        <f t="shared" ref="J462" si="93">J457+J458+J459+J460+J461</f>
        <v>2</v>
      </c>
      <c r="K462" s="195">
        <f t="shared" ref="K462" si="94">K457+K458+K459+K460+K461</f>
        <v>0</v>
      </c>
      <c r="L462" s="195">
        <f t="shared" ref="L462" si="95">L457+L458+L459+L460+L461</f>
        <v>30</v>
      </c>
      <c r="M462" s="195">
        <f t="shared" ref="M462" si="96">M457+M458+M459+M460+M461</f>
        <v>31</v>
      </c>
      <c r="N462" s="195">
        <f t="shared" ref="N462" si="97">N457+N458+N459+N460+N461</f>
        <v>32</v>
      </c>
      <c r="O462" s="195">
        <f t="shared" ref="O462" si="98">O457+O458+O459+O460+O461</f>
        <v>31</v>
      </c>
      <c r="P462" s="195">
        <f t="shared" ref="P462" si="99">P457+P458+P459+P460+P461</f>
        <v>62</v>
      </c>
      <c r="Q462" s="195">
        <f t="shared" ref="Q462" si="100">Q457+Q458+Q459+Q460+Q461</f>
        <v>28</v>
      </c>
      <c r="R462" s="195">
        <f t="shared" ref="R462" si="101">R457+R458+R459+R460+R461</f>
        <v>2</v>
      </c>
    </row>
    <row r="469" spans="2:18" ht="48.75" customHeight="1" x14ac:dyDescent="0.25">
      <c r="B469" s="431" t="s">
        <v>5</v>
      </c>
      <c r="C469" s="431" t="s">
        <v>12</v>
      </c>
      <c r="D469" s="431" t="s">
        <v>6</v>
      </c>
      <c r="E469" s="431" t="s">
        <v>17</v>
      </c>
      <c r="F469" s="431" t="s">
        <v>15</v>
      </c>
      <c r="G469" s="431" t="s">
        <v>100</v>
      </c>
      <c r="H469" s="431" t="s">
        <v>14</v>
      </c>
      <c r="I469" s="431" t="s">
        <v>13</v>
      </c>
      <c r="J469" s="431" t="s">
        <v>8</v>
      </c>
      <c r="K469" s="431" t="s">
        <v>138</v>
      </c>
      <c r="L469" s="424" t="s">
        <v>113</v>
      </c>
      <c r="M469" s="434"/>
      <c r="N469" s="434"/>
      <c r="O469" s="434"/>
      <c r="P469" s="425"/>
      <c r="Q469" s="423" t="s">
        <v>16</v>
      </c>
      <c r="R469" s="423"/>
    </row>
    <row r="470" spans="2:18" ht="51" customHeight="1" x14ac:dyDescent="0.25">
      <c r="B470" s="432"/>
      <c r="C470" s="432"/>
      <c r="D470" s="432"/>
      <c r="E470" s="432"/>
      <c r="F470" s="432"/>
      <c r="G470" s="432"/>
      <c r="H470" s="432"/>
      <c r="I470" s="432"/>
      <c r="J470" s="432"/>
      <c r="K470" s="432"/>
      <c r="L470" s="424" t="s">
        <v>1</v>
      </c>
      <c r="M470" s="425"/>
      <c r="N470" s="424" t="s">
        <v>2</v>
      </c>
      <c r="O470" s="425"/>
      <c r="P470" s="187" t="s">
        <v>10</v>
      </c>
      <c r="Q470" s="423"/>
      <c r="R470" s="423"/>
    </row>
    <row r="471" spans="2:18" x14ac:dyDescent="0.25">
      <c r="B471" s="433"/>
      <c r="C471" s="433"/>
      <c r="D471" s="433"/>
      <c r="E471" s="433"/>
      <c r="F471" s="433"/>
      <c r="G471" s="433"/>
      <c r="H471" s="433"/>
      <c r="I471" s="433"/>
      <c r="J471" s="433"/>
      <c r="K471" s="433"/>
      <c r="L471" s="187" t="s">
        <v>4</v>
      </c>
      <c r="M471" s="187" t="s">
        <v>3</v>
      </c>
      <c r="N471" s="187" t="s">
        <v>4</v>
      </c>
      <c r="O471" s="187" t="s">
        <v>3</v>
      </c>
      <c r="P471" s="187" t="s">
        <v>3</v>
      </c>
      <c r="Q471" s="188" t="s">
        <v>1</v>
      </c>
      <c r="R471" s="188" t="s">
        <v>2</v>
      </c>
    </row>
    <row r="472" spans="2:18" x14ac:dyDescent="0.25">
      <c r="B472" s="196" t="s">
        <v>0</v>
      </c>
      <c r="C472" s="437" t="s">
        <v>174</v>
      </c>
      <c r="D472" s="202">
        <f>D457+D443+D430+D416+D402+D388+D374+D360+D346+D333+D318+D303+D289+D273+D259+D242+D228+D214+D199+D183+D166+D151+D137+D121+D108+D92+D77+D63+D49+D36+D23+D8</f>
        <v>6138</v>
      </c>
      <c r="E472" s="202">
        <f t="shared" ref="E472:O472" si="102">E457+E443+E430+E416+E402+E388+E374+E360+E346+E333+E318+E303+E289+E273+E259+E242+E228+E214+E199+E183+E166+E151+E137+E121+E108+E92+E77+E63+E49+E36+E23+E8</f>
        <v>121565</v>
      </c>
      <c r="F472" s="202">
        <f t="shared" si="102"/>
        <v>869</v>
      </c>
      <c r="G472" s="202">
        <f t="shared" si="102"/>
        <v>47889500</v>
      </c>
      <c r="H472" s="202">
        <f t="shared" si="102"/>
        <v>4667690</v>
      </c>
      <c r="I472" s="202">
        <f t="shared" si="102"/>
        <v>2585</v>
      </c>
      <c r="J472" s="202">
        <f t="shared" si="102"/>
        <v>2026</v>
      </c>
      <c r="K472" s="202">
        <f t="shared" si="102"/>
        <v>197</v>
      </c>
      <c r="L472" s="202">
        <f t="shared" si="102"/>
        <v>1992</v>
      </c>
      <c r="M472" s="202">
        <f t="shared" si="102"/>
        <v>1933</v>
      </c>
      <c r="N472" s="202">
        <f t="shared" si="102"/>
        <v>3460</v>
      </c>
      <c r="O472" s="202">
        <f t="shared" si="102"/>
        <v>3281</v>
      </c>
      <c r="P472" s="202">
        <f>M472+O472</f>
        <v>5214</v>
      </c>
      <c r="Q472" s="208">
        <f>Q457+Q443+Q430+Q416+Q402+Q388+Q374+Q360+Q346+Q333+Q318+Q303+Q289+Q273+Q259+Q242+Q228+Q214+Q199+Q183+Q166+Q137+Q121+Q108+Q92+Q77+Q63+Q49+Q36+Q23+Q8</f>
        <v>3727</v>
      </c>
      <c r="R472" s="208">
        <f>R457+R443+R430+R416+R402+R388+R374+R360+R346+R333+R318+R303+R289+R273+R259+R242+R228+R214+R199+R183+R166+R137+R121+R108+R92+R77+R63+R49+R36+R23+R8</f>
        <v>417</v>
      </c>
    </row>
    <row r="473" spans="2:18" ht="30" x14ac:dyDescent="0.25">
      <c r="B473" s="189" t="s">
        <v>24</v>
      </c>
      <c r="C473" s="438"/>
      <c r="D473" s="202">
        <f t="shared" ref="D473:O476" si="103">D458+D444+D431+D417+D403+D389+D375+D361+D347+D334+D319+D304+D290+D274+D260+D243+D229+D215+D200+D184+D167+D152+D138+D122+D109+D93+D78+D64+D50+D37+D24+D9</f>
        <v>1321.7</v>
      </c>
      <c r="E473" s="202">
        <f t="shared" si="103"/>
        <v>78389.88</v>
      </c>
      <c r="F473" s="202">
        <f t="shared" si="103"/>
        <v>128</v>
      </c>
      <c r="G473" s="202">
        <f t="shared" si="103"/>
        <v>39659148</v>
      </c>
      <c r="H473" s="202">
        <f t="shared" si="103"/>
        <v>3700400</v>
      </c>
      <c r="I473" s="202">
        <f t="shared" si="103"/>
        <v>465</v>
      </c>
      <c r="J473" s="202">
        <f t="shared" si="103"/>
        <v>3208</v>
      </c>
      <c r="K473" s="202">
        <f t="shared" si="103"/>
        <v>78</v>
      </c>
      <c r="L473" s="202">
        <f t="shared" si="103"/>
        <v>819</v>
      </c>
      <c r="M473" s="202">
        <f t="shared" si="103"/>
        <v>825</v>
      </c>
      <c r="N473" s="202">
        <f t="shared" si="103"/>
        <v>452</v>
      </c>
      <c r="O473" s="202">
        <f t="shared" si="103"/>
        <v>478</v>
      </c>
      <c r="P473" s="202">
        <f t="shared" ref="P473:P476" si="104">M473+O473</f>
        <v>1303</v>
      </c>
      <c r="Q473" s="208">
        <f t="shared" ref="Q473:R476" si="105">Q458+Q444+Q431+Q417+Q403+Q389+Q375+Q361+Q347+Q334+Q319+Q304+Q290+Q274+Q260+Q243+Q229+Q215+Q200+Q184+Q167+Q138+Q122+Q109+Q93+Q78+Q64+Q50+Q37+Q24+Q9</f>
        <v>575</v>
      </c>
      <c r="R473" s="208">
        <f t="shared" si="105"/>
        <v>13</v>
      </c>
    </row>
    <row r="474" spans="2:18" ht="30" x14ac:dyDescent="0.25">
      <c r="B474" s="189" t="s">
        <v>25</v>
      </c>
      <c r="C474" s="438"/>
      <c r="D474" s="202">
        <f t="shared" si="103"/>
        <v>828</v>
      </c>
      <c r="E474" s="202">
        <f t="shared" si="103"/>
        <v>34152</v>
      </c>
      <c r="F474" s="202">
        <f t="shared" si="103"/>
        <v>0</v>
      </c>
      <c r="G474" s="202">
        <f t="shared" si="103"/>
        <v>7853207</v>
      </c>
      <c r="H474" s="202">
        <f t="shared" si="103"/>
        <v>27308</v>
      </c>
      <c r="I474" s="202">
        <f t="shared" si="103"/>
        <v>838</v>
      </c>
      <c r="J474" s="202">
        <f t="shared" si="103"/>
        <v>742</v>
      </c>
      <c r="K474" s="202">
        <f t="shared" si="103"/>
        <v>55</v>
      </c>
      <c r="L474" s="202">
        <f t="shared" si="103"/>
        <v>478</v>
      </c>
      <c r="M474" s="202">
        <f t="shared" si="103"/>
        <v>463</v>
      </c>
      <c r="N474" s="202">
        <f t="shared" si="103"/>
        <v>327</v>
      </c>
      <c r="O474" s="202">
        <f t="shared" si="103"/>
        <v>316</v>
      </c>
      <c r="P474" s="202">
        <f t="shared" si="104"/>
        <v>779</v>
      </c>
      <c r="Q474" s="208">
        <f t="shared" si="105"/>
        <v>226</v>
      </c>
      <c r="R474" s="208">
        <f t="shared" si="105"/>
        <v>49</v>
      </c>
    </row>
    <row r="475" spans="2:18" ht="30" x14ac:dyDescent="0.25">
      <c r="B475" s="196" t="s">
        <v>26</v>
      </c>
      <c r="C475" s="438"/>
      <c r="D475" s="202">
        <f t="shared" si="103"/>
        <v>708</v>
      </c>
      <c r="E475" s="202">
        <f t="shared" si="103"/>
        <v>5130</v>
      </c>
      <c r="F475" s="202">
        <f t="shared" si="103"/>
        <v>0</v>
      </c>
      <c r="G475" s="202">
        <f t="shared" si="103"/>
        <v>5951556</v>
      </c>
      <c r="H475" s="202">
        <f t="shared" si="103"/>
        <v>133226</v>
      </c>
      <c r="I475" s="202">
        <f t="shared" si="103"/>
        <v>471</v>
      </c>
      <c r="J475" s="202">
        <f t="shared" si="103"/>
        <v>537</v>
      </c>
      <c r="K475" s="202">
        <f t="shared" si="103"/>
        <v>10</v>
      </c>
      <c r="L475" s="202">
        <f t="shared" si="103"/>
        <v>337</v>
      </c>
      <c r="M475" s="202">
        <f t="shared" si="103"/>
        <v>342</v>
      </c>
      <c r="N475" s="202">
        <f t="shared" si="103"/>
        <v>86</v>
      </c>
      <c r="O475" s="202">
        <f t="shared" si="103"/>
        <v>102</v>
      </c>
      <c r="P475" s="202">
        <f t="shared" si="104"/>
        <v>444</v>
      </c>
      <c r="Q475" s="208">
        <f t="shared" si="105"/>
        <v>148</v>
      </c>
      <c r="R475" s="208">
        <f t="shared" si="105"/>
        <v>6</v>
      </c>
    </row>
    <row r="476" spans="2:18" x14ac:dyDescent="0.25">
      <c r="B476" s="189" t="s">
        <v>85</v>
      </c>
      <c r="C476" s="439"/>
      <c r="D476" s="202">
        <f t="shared" si="103"/>
        <v>949.44</v>
      </c>
      <c r="E476" s="202">
        <f t="shared" si="103"/>
        <v>9859</v>
      </c>
      <c r="F476" s="202">
        <f t="shared" si="103"/>
        <v>0</v>
      </c>
      <c r="G476" s="202">
        <f t="shared" si="103"/>
        <v>0</v>
      </c>
      <c r="H476" s="202">
        <f t="shared" si="103"/>
        <v>6278355.4000000004</v>
      </c>
      <c r="I476" s="202">
        <f t="shared" si="103"/>
        <v>0</v>
      </c>
      <c r="J476" s="202">
        <f t="shared" si="103"/>
        <v>1530</v>
      </c>
      <c r="K476" s="202">
        <f t="shared" si="103"/>
        <v>0</v>
      </c>
      <c r="L476" s="202">
        <f t="shared" si="103"/>
        <v>1008</v>
      </c>
      <c r="M476" s="202">
        <f t="shared" si="103"/>
        <v>1008</v>
      </c>
      <c r="N476" s="202">
        <f t="shared" si="103"/>
        <v>0</v>
      </c>
      <c r="O476" s="202">
        <f t="shared" si="103"/>
        <v>0</v>
      </c>
      <c r="P476" s="202">
        <f t="shared" si="104"/>
        <v>1008</v>
      </c>
      <c r="Q476" s="208">
        <f t="shared" si="105"/>
        <v>2282</v>
      </c>
      <c r="R476" s="208">
        <f t="shared" si="105"/>
        <v>85</v>
      </c>
    </row>
    <row r="477" spans="2:18" x14ac:dyDescent="0.25">
      <c r="B477" s="429"/>
      <c r="C477" s="430"/>
      <c r="D477" s="195">
        <f>D472+D473+D474+D475+D476</f>
        <v>9945.1400000000012</v>
      </c>
      <c r="E477" s="195">
        <f t="shared" ref="E477:R477" si="106">E472+E473+E474+E475+E476</f>
        <v>249095.88</v>
      </c>
      <c r="F477" s="195">
        <f t="shared" si="106"/>
        <v>997</v>
      </c>
      <c r="G477" s="195">
        <f t="shared" si="106"/>
        <v>101353411</v>
      </c>
      <c r="H477" s="195">
        <f t="shared" si="106"/>
        <v>14806979.4</v>
      </c>
      <c r="I477" s="195">
        <f t="shared" si="106"/>
        <v>4359</v>
      </c>
      <c r="J477" s="195">
        <f t="shared" si="106"/>
        <v>8043</v>
      </c>
      <c r="K477" s="195">
        <f t="shared" si="106"/>
        <v>340</v>
      </c>
      <c r="L477" s="195">
        <f t="shared" si="106"/>
        <v>4634</v>
      </c>
      <c r="M477" s="195">
        <f t="shared" si="106"/>
        <v>4571</v>
      </c>
      <c r="N477" s="195">
        <f t="shared" si="106"/>
        <v>4325</v>
      </c>
      <c r="O477" s="195">
        <f t="shared" si="106"/>
        <v>4177</v>
      </c>
      <c r="P477" s="195">
        <f t="shared" si="106"/>
        <v>8748</v>
      </c>
      <c r="Q477" s="195">
        <f t="shared" si="106"/>
        <v>6958</v>
      </c>
      <c r="R477" s="195">
        <f t="shared" si="106"/>
        <v>570</v>
      </c>
    </row>
  </sheetData>
  <mergeCells count="552">
    <mergeCell ref="K469:K471"/>
    <mergeCell ref="L469:P469"/>
    <mergeCell ref="Q469:R470"/>
    <mergeCell ref="L470:M470"/>
    <mergeCell ref="N470:O470"/>
    <mergeCell ref="C472:C476"/>
    <mergeCell ref="B477:C477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J469:J471"/>
    <mergeCell ref="Q399:R400"/>
    <mergeCell ref="L400:M400"/>
    <mergeCell ref="N400:O400"/>
    <mergeCell ref="C402:C406"/>
    <mergeCell ref="B407:C407"/>
    <mergeCell ref="B397:O397"/>
    <mergeCell ref="B399:B401"/>
    <mergeCell ref="C399:C401"/>
    <mergeCell ref="D399:D401"/>
    <mergeCell ref="E399:E401"/>
    <mergeCell ref="F399:F401"/>
    <mergeCell ref="G399:G401"/>
    <mergeCell ref="H399:H401"/>
    <mergeCell ref="I399:I401"/>
    <mergeCell ref="J399:J401"/>
    <mergeCell ref="K399:K401"/>
    <mergeCell ref="L399:P399"/>
    <mergeCell ref="B379:C379"/>
    <mergeCell ref="L371:P371"/>
    <mergeCell ref="Q371:R372"/>
    <mergeCell ref="L372:M372"/>
    <mergeCell ref="N372:O372"/>
    <mergeCell ref="C374:C378"/>
    <mergeCell ref="G371:G373"/>
    <mergeCell ref="H371:H373"/>
    <mergeCell ref="I371:I373"/>
    <mergeCell ref="J371:J373"/>
    <mergeCell ref="K371:K373"/>
    <mergeCell ref="B371:B373"/>
    <mergeCell ref="C371:C373"/>
    <mergeCell ref="D371:D373"/>
    <mergeCell ref="B369:O369"/>
    <mergeCell ref="E371:E373"/>
    <mergeCell ref="F371:F373"/>
    <mergeCell ref="Q357:R358"/>
    <mergeCell ref="L358:M358"/>
    <mergeCell ref="N358:O358"/>
    <mergeCell ref="C360:C364"/>
    <mergeCell ref="B365:C365"/>
    <mergeCell ref="B355:O355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K359"/>
    <mergeCell ref="L357:P357"/>
    <mergeCell ref="Q330:R331"/>
    <mergeCell ref="L331:M331"/>
    <mergeCell ref="N331:O331"/>
    <mergeCell ref="C333:C337"/>
    <mergeCell ref="B338:C338"/>
    <mergeCell ref="B328:O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K332"/>
    <mergeCell ref="L330:P330"/>
    <mergeCell ref="C289:C293"/>
    <mergeCell ref="B294:C294"/>
    <mergeCell ref="I286:I288"/>
    <mergeCell ref="J286:J288"/>
    <mergeCell ref="K286:K288"/>
    <mergeCell ref="L286:P286"/>
    <mergeCell ref="Q286:R287"/>
    <mergeCell ref="L287:M287"/>
    <mergeCell ref="N287:O287"/>
    <mergeCell ref="C273:C277"/>
    <mergeCell ref="B278:C278"/>
    <mergeCell ref="B284:O284"/>
    <mergeCell ref="B286:B288"/>
    <mergeCell ref="C286:C288"/>
    <mergeCell ref="D286:D288"/>
    <mergeCell ref="E286:E288"/>
    <mergeCell ref="F286:F288"/>
    <mergeCell ref="G286:G288"/>
    <mergeCell ref="H286:H288"/>
    <mergeCell ref="I270:I272"/>
    <mergeCell ref="J270:J272"/>
    <mergeCell ref="K270:K272"/>
    <mergeCell ref="L270:P270"/>
    <mergeCell ref="Q270:R271"/>
    <mergeCell ref="L271:M271"/>
    <mergeCell ref="N271:O271"/>
    <mergeCell ref="C259:C263"/>
    <mergeCell ref="B264:C264"/>
    <mergeCell ref="B268:O268"/>
    <mergeCell ref="B270:B272"/>
    <mergeCell ref="C270:C272"/>
    <mergeCell ref="D270:D272"/>
    <mergeCell ref="E270:E272"/>
    <mergeCell ref="F270:F272"/>
    <mergeCell ref="G270:G272"/>
    <mergeCell ref="H270:H272"/>
    <mergeCell ref="I256:I258"/>
    <mergeCell ref="J256:J258"/>
    <mergeCell ref="K256:K258"/>
    <mergeCell ref="L256:P256"/>
    <mergeCell ref="Q256:R257"/>
    <mergeCell ref="L257:M257"/>
    <mergeCell ref="N257:O257"/>
    <mergeCell ref="C242:C246"/>
    <mergeCell ref="B247:C247"/>
    <mergeCell ref="B254:O254"/>
    <mergeCell ref="B256:B258"/>
    <mergeCell ref="C256:C258"/>
    <mergeCell ref="D256:D258"/>
    <mergeCell ref="E256:E258"/>
    <mergeCell ref="F256:F258"/>
    <mergeCell ref="G256:G258"/>
    <mergeCell ref="H256:H258"/>
    <mergeCell ref="I239:I241"/>
    <mergeCell ref="J239:J241"/>
    <mergeCell ref="K239:K241"/>
    <mergeCell ref="L239:P239"/>
    <mergeCell ref="Q239:R240"/>
    <mergeCell ref="L240:M240"/>
    <mergeCell ref="N240:O240"/>
    <mergeCell ref="C228:C232"/>
    <mergeCell ref="B233:C233"/>
    <mergeCell ref="B237:O237"/>
    <mergeCell ref="B239:B241"/>
    <mergeCell ref="C239:C241"/>
    <mergeCell ref="D239:D241"/>
    <mergeCell ref="E239:E241"/>
    <mergeCell ref="F239:F241"/>
    <mergeCell ref="G239:G241"/>
    <mergeCell ref="H239:H241"/>
    <mergeCell ref="I225:I227"/>
    <mergeCell ref="J225:J227"/>
    <mergeCell ref="K225:K227"/>
    <mergeCell ref="L225:P225"/>
    <mergeCell ref="Q225:R226"/>
    <mergeCell ref="L226:M226"/>
    <mergeCell ref="N226:O226"/>
    <mergeCell ref="C214:C218"/>
    <mergeCell ref="B219:C219"/>
    <mergeCell ref="B223:O223"/>
    <mergeCell ref="B225:B227"/>
    <mergeCell ref="C225:C227"/>
    <mergeCell ref="D225:D227"/>
    <mergeCell ref="E225:E227"/>
    <mergeCell ref="F225:F227"/>
    <mergeCell ref="G225:G227"/>
    <mergeCell ref="H225:H227"/>
    <mergeCell ref="I211:I213"/>
    <mergeCell ref="J211:J213"/>
    <mergeCell ref="K211:K213"/>
    <mergeCell ref="L211:P211"/>
    <mergeCell ref="Q211:R212"/>
    <mergeCell ref="L212:M212"/>
    <mergeCell ref="N212:O212"/>
    <mergeCell ref="C199:C203"/>
    <mergeCell ref="B204:C204"/>
    <mergeCell ref="B209:O209"/>
    <mergeCell ref="B211:B213"/>
    <mergeCell ref="C211:C213"/>
    <mergeCell ref="D211:D213"/>
    <mergeCell ref="E211:E213"/>
    <mergeCell ref="F211:F213"/>
    <mergeCell ref="G211:G213"/>
    <mergeCell ref="H211:H213"/>
    <mergeCell ref="I196:I198"/>
    <mergeCell ref="J196:J198"/>
    <mergeCell ref="K196:K198"/>
    <mergeCell ref="L196:P196"/>
    <mergeCell ref="Q196:R197"/>
    <mergeCell ref="L197:M197"/>
    <mergeCell ref="N197:O197"/>
    <mergeCell ref="C183:C187"/>
    <mergeCell ref="B188:C188"/>
    <mergeCell ref="B194:O194"/>
    <mergeCell ref="B196:B198"/>
    <mergeCell ref="C196:C198"/>
    <mergeCell ref="D196:D198"/>
    <mergeCell ref="E196:E198"/>
    <mergeCell ref="F196:F198"/>
    <mergeCell ref="G196:G198"/>
    <mergeCell ref="H196:H198"/>
    <mergeCell ref="I180:I182"/>
    <mergeCell ref="J180:J182"/>
    <mergeCell ref="K180:K182"/>
    <mergeCell ref="L180:P180"/>
    <mergeCell ref="Q180:R181"/>
    <mergeCell ref="L181:M181"/>
    <mergeCell ref="N181:O181"/>
    <mergeCell ref="C166:C170"/>
    <mergeCell ref="B171:C171"/>
    <mergeCell ref="B178:O178"/>
    <mergeCell ref="B180:B182"/>
    <mergeCell ref="C180:C182"/>
    <mergeCell ref="D180:D182"/>
    <mergeCell ref="E180:E182"/>
    <mergeCell ref="F180:F182"/>
    <mergeCell ref="G180:G182"/>
    <mergeCell ref="H180:H182"/>
    <mergeCell ref="I163:I165"/>
    <mergeCell ref="J163:J165"/>
    <mergeCell ref="K163:K165"/>
    <mergeCell ref="L163:P163"/>
    <mergeCell ref="Q163:R164"/>
    <mergeCell ref="L164:M164"/>
    <mergeCell ref="N164:O164"/>
    <mergeCell ref="C151:C155"/>
    <mergeCell ref="B156:C156"/>
    <mergeCell ref="B161:O161"/>
    <mergeCell ref="B163:B165"/>
    <mergeCell ref="C163:C165"/>
    <mergeCell ref="D163:D165"/>
    <mergeCell ref="E163:E165"/>
    <mergeCell ref="F163:F165"/>
    <mergeCell ref="G163:G165"/>
    <mergeCell ref="H163:H165"/>
    <mergeCell ref="I148:I150"/>
    <mergeCell ref="J148:J150"/>
    <mergeCell ref="K148:K150"/>
    <mergeCell ref="L148:P148"/>
    <mergeCell ref="Q148:R149"/>
    <mergeCell ref="L149:M149"/>
    <mergeCell ref="N149:O149"/>
    <mergeCell ref="C137:C141"/>
    <mergeCell ref="B142:C142"/>
    <mergeCell ref="B146:O146"/>
    <mergeCell ref="B148:B150"/>
    <mergeCell ref="C148:C150"/>
    <mergeCell ref="D148:D150"/>
    <mergeCell ref="E148:E150"/>
    <mergeCell ref="F148:F150"/>
    <mergeCell ref="G148:G150"/>
    <mergeCell ref="H148:H150"/>
    <mergeCell ref="J134:J136"/>
    <mergeCell ref="K134:K136"/>
    <mergeCell ref="L134:P134"/>
    <mergeCell ref="Q134:R135"/>
    <mergeCell ref="L135:M135"/>
    <mergeCell ref="N135:O135"/>
    <mergeCell ref="B126:C126"/>
    <mergeCell ref="B132:O132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K118:K119"/>
    <mergeCell ref="L118:P118"/>
    <mergeCell ref="Q118:R119"/>
    <mergeCell ref="L119:M119"/>
    <mergeCell ref="N119:O119"/>
    <mergeCell ref="C121:C125"/>
    <mergeCell ref="B116:O116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L105:P105"/>
    <mergeCell ref="Q105:R106"/>
    <mergeCell ref="L106:M106"/>
    <mergeCell ref="N106:O106"/>
    <mergeCell ref="C108:C112"/>
    <mergeCell ref="B113:C113"/>
    <mergeCell ref="B103:O103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L89:P89"/>
    <mergeCell ref="Q89:R90"/>
    <mergeCell ref="L90:M90"/>
    <mergeCell ref="N90:O90"/>
    <mergeCell ref="C92:C96"/>
    <mergeCell ref="B97:C97"/>
    <mergeCell ref="B87:O87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L74:P74"/>
    <mergeCell ref="Q74:R75"/>
    <mergeCell ref="L75:M75"/>
    <mergeCell ref="N75:O75"/>
    <mergeCell ref="C77:C81"/>
    <mergeCell ref="B82:C82"/>
    <mergeCell ref="B72:O72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L60:P60"/>
    <mergeCell ref="Q60:R61"/>
    <mergeCell ref="L61:M61"/>
    <mergeCell ref="N61:O61"/>
    <mergeCell ref="C63:C67"/>
    <mergeCell ref="B68:C68"/>
    <mergeCell ref="B58:O58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L46:P46"/>
    <mergeCell ref="Q46:R47"/>
    <mergeCell ref="L47:M47"/>
    <mergeCell ref="N47:O47"/>
    <mergeCell ref="C49:C53"/>
    <mergeCell ref="B54:C54"/>
    <mergeCell ref="B44:O44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L33:P33"/>
    <mergeCell ref="Q33:R34"/>
    <mergeCell ref="L34:M34"/>
    <mergeCell ref="N34:O34"/>
    <mergeCell ref="C36:C40"/>
    <mergeCell ref="B41:C41"/>
    <mergeCell ref="B31:O31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L20:P20"/>
    <mergeCell ref="Q20:R21"/>
    <mergeCell ref="L21:M21"/>
    <mergeCell ref="N21:O21"/>
    <mergeCell ref="C23:C27"/>
    <mergeCell ref="B28:C28"/>
    <mergeCell ref="B18:O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L5:P5"/>
    <mergeCell ref="Q5:R6"/>
    <mergeCell ref="L6:M6"/>
    <mergeCell ref="N6:O6"/>
    <mergeCell ref="C8:C12"/>
    <mergeCell ref="B13:C13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Q300:R301"/>
    <mergeCell ref="L301:M301"/>
    <mergeCell ref="N301:O301"/>
    <mergeCell ref="C303:C307"/>
    <mergeCell ref="B308:C308"/>
    <mergeCell ref="B298:O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K302"/>
    <mergeCell ref="L300:P300"/>
    <mergeCell ref="Q315:R316"/>
    <mergeCell ref="L316:M316"/>
    <mergeCell ref="N316:O316"/>
    <mergeCell ref="C318:C322"/>
    <mergeCell ref="B323:C323"/>
    <mergeCell ref="B313:O313"/>
    <mergeCell ref="B315:B317"/>
    <mergeCell ref="C315:C317"/>
    <mergeCell ref="D315:D317"/>
    <mergeCell ref="E315:E317"/>
    <mergeCell ref="F315:F317"/>
    <mergeCell ref="G315:G317"/>
    <mergeCell ref="H315:H317"/>
    <mergeCell ref="I315:I317"/>
    <mergeCell ref="J315:J317"/>
    <mergeCell ref="K315:K317"/>
    <mergeCell ref="L315:P315"/>
    <mergeCell ref="Q343:R344"/>
    <mergeCell ref="L344:M344"/>
    <mergeCell ref="N344:O344"/>
    <mergeCell ref="C346:C350"/>
    <mergeCell ref="B351:C351"/>
    <mergeCell ref="B341:O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K345"/>
    <mergeCell ref="L343:P343"/>
    <mergeCell ref="Q385:R386"/>
    <mergeCell ref="L386:M386"/>
    <mergeCell ref="N386:O386"/>
    <mergeCell ref="C388:C392"/>
    <mergeCell ref="B393:C393"/>
    <mergeCell ref="B383:O383"/>
    <mergeCell ref="B385:B387"/>
    <mergeCell ref="C385:C387"/>
    <mergeCell ref="D385:D387"/>
    <mergeCell ref="E385:E387"/>
    <mergeCell ref="F385:F387"/>
    <mergeCell ref="G385:G387"/>
    <mergeCell ref="H385:H387"/>
    <mergeCell ref="I385:I387"/>
    <mergeCell ref="J385:J387"/>
    <mergeCell ref="K385:K387"/>
    <mergeCell ref="L385:P385"/>
    <mergeCell ref="Q413:R414"/>
    <mergeCell ref="L414:M414"/>
    <mergeCell ref="N414:O414"/>
    <mergeCell ref="C416:C420"/>
    <mergeCell ref="B421:C421"/>
    <mergeCell ref="B411:O411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J413:J415"/>
    <mergeCell ref="K413:K415"/>
    <mergeCell ref="L413:P413"/>
    <mergeCell ref="B435:C435"/>
    <mergeCell ref="B427:B429"/>
    <mergeCell ref="C427:C429"/>
    <mergeCell ref="D427:D429"/>
    <mergeCell ref="E427:E429"/>
    <mergeCell ref="B425:O425"/>
    <mergeCell ref="Q427:R428"/>
    <mergeCell ref="L428:M428"/>
    <mergeCell ref="N428:O428"/>
    <mergeCell ref="C430:C434"/>
    <mergeCell ref="F427:F429"/>
    <mergeCell ref="G427:G429"/>
    <mergeCell ref="H427:H429"/>
    <mergeCell ref="I427:I429"/>
    <mergeCell ref="J427:J429"/>
    <mergeCell ref="K427:K429"/>
    <mergeCell ref="L427:P427"/>
    <mergeCell ref="B452:O452"/>
    <mergeCell ref="Q440:R441"/>
    <mergeCell ref="L441:M441"/>
    <mergeCell ref="N441:O441"/>
    <mergeCell ref="C443:C447"/>
    <mergeCell ref="B448:C448"/>
    <mergeCell ref="B438:O438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J440:J442"/>
    <mergeCell ref="K440:K442"/>
    <mergeCell ref="L440:P440"/>
    <mergeCell ref="Q454:R455"/>
    <mergeCell ref="L455:M455"/>
    <mergeCell ref="N455:O455"/>
    <mergeCell ref="C457:C461"/>
    <mergeCell ref="B462:C462"/>
    <mergeCell ref="K454:K456"/>
    <mergeCell ref="L454:P454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J454:J456"/>
  </mergeCells>
  <pageMargins left="0.7" right="0.7" top="0.75" bottom="0.75" header="0.3" footer="0.3"/>
  <pageSetup paperSize="9" scale="55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81"/>
  <sheetViews>
    <sheetView topLeftCell="A386" workbookViewId="0">
      <selection activeCell="B392" sqref="B392:R428"/>
    </sheetView>
  </sheetViews>
  <sheetFormatPr defaultRowHeight="15" x14ac:dyDescent="0.25"/>
  <cols>
    <col min="2" max="2" width="44.140625" customWidth="1"/>
    <col min="3" max="3" width="11.5703125" customWidth="1"/>
    <col min="4" max="4" width="18.5703125" customWidth="1"/>
    <col min="5" max="10" width="13.5703125" customWidth="1"/>
    <col min="11" max="11" width="13.5703125" hidden="1" customWidth="1"/>
  </cols>
  <sheetData>
    <row r="3" spans="2:18" ht="18.75" x14ac:dyDescent="0.3">
      <c r="B3" s="405" t="s">
        <v>162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168"/>
      <c r="Q3" s="168"/>
      <c r="R3" s="168"/>
    </row>
    <row r="4" spans="2:18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2:18" ht="48" customHeight="1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406" t="s">
        <v>138</v>
      </c>
      <c r="L5" s="398" t="s">
        <v>113</v>
      </c>
      <c r="M5" s="409"/>
      <c r="N5" s="409"/>
      <c r="O5" s="409"/>
      <c r="P5" s="399"/>
      <c r="Q5" s="413" t="s">
        <v>16</v>
      </c>
      <c r="R5" s="413"/>
    </row>
    <row r="6" spans="2:18" ht="30" x14ac:dyDescent="0.25"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398" t="s">
        <v>1</v>
      </c>
      <c r="M6" s="399"/>
      <c r="N6" s="398" t="s">
        <v>2</v>
      </c>
      <c r="O6" s="399"/>
      <c r="P6" s="169" t="s">
        <v>10</v>
      </c>
      <c r="Q6" s="413"/>
      <c r="R6" s="413"/>
    </row>
    <row r="7" spans="2:18" x14ac:dyDescent="0.25"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169" t="s">
        <v>4</v>
      </c>
      <c r="M7" s="169" t="s">
        <v>3</v>
      </c>
      <c r="N7" s="169" t="s">
        <v>4</v>
      </c>
      <c r="O7" s="169" t="s">
        <v>3</v>
      </c>
      <c r="P7" s="169" t="s">
        <v>3</v>
      </c>
      <c r="Q7" s="174" t="s">
        <v>1</v>
      </c>
      <c r="R7" s="174" t="s">
        <v>2</v>
      </c>
    </row>
    <row r="8" spans="2:18" s="178" customFormat="1" ht="17.25" customHeight="1" x14ac:dyDescent="0.25">
      <c r="B8" s="181" t="s">
        <v>0</v>
      </c>
      <c r="C8" s="400">
        <v>42736</v>
      </c>
      <c r="D8" s="155">
        <v>152</v>
      </c>
      <c r="E8" s="155">
        <v>110</v>
      </c>
      <c r="F8" s="155">
        <v>36</v>
      </c>
      <c r="G8" s="182">
        <v>949000</v>
      </c>
      <c r="H8" s="182">
        <v>3700</v>
      </c>
      <c r="I8" s="155">
        <v>52</v>
      </c>
      <c r="J8" s="155">
        <v>74</v>
      </c>
      <c r="K8" s="155">
        <v>0</v>
      </c>
      <c r="L8" s="155">
        <v>21</v>
      </c>
      <c r="M8" s="155">
        <v>18</v>
      </c>
      <c r="N8" s="155">
        <v>30</v>
      </c>
      <c r="O8" s="155">
        <v>27</v>
      </c>
      <c r="P8" s="155">
        <f>O8+M8</f>
        <v>45</v>
      </c>
      <c r="Q8" s="156">
        <v>5</v>
      </c>
      <c r="R8" s="156">
        <v>4</v>
      </c>
    </row>
    <row r="9" spans="2:18" s="178" customFormat="1" ht="17.25" customHeight="1" x14ac:dyDescent="0.25">
      <c r="B9" s="180" t="s">
        <v>24</v>
      </c>
      <c r="C9" s="401"/>
      <c r="D9" s="110">
        <v>35.700000000000003</v>
      </c>
      <c r="E9" s="110">
        <v>0</v>
      </c>
      <c r="F9" s="110">
        <v>24</v>
      </c>
      <c r="G9" s="110">
        <v>509050</v>
      </c>
      <c r="H9" s="110">
        <v>0</v>
      </c>
      <c r="I9" s="110">
        <v>0</v>
      </c>
      <c r="J9" s="110">
        <v>37</v>
      </c>
      <c r="K9" s="110">
        <v>0</v>
      </c>
      <c r="L9" s="110">
        <v>4</v>
      </c>
      <c r="M9" s="110">
        <v>4</v>
      </c>
      <c r="N9" s="110">
        <v>8</v>
      </c>
      <c r="O9" s="110">
        <v>8</v>
      </c>
      <c r="P9" s="155">
        <f t="shared" ref="P9:P12" si="0">O9+M9</f>
        <v>12</v>
      </c>
      <c r="Q9" s="110">
        <v>0</v>
      </c>
      <c r="R9" s="110">
        <v>0</v>
      </c>
    </row>
    <row r="10" spans="2:18" s="136" customFormat="1" ht="17.25" customHeight="1" x14ac:dyDescent="0.25">
      <c r="B10" s="181" t="s">
        <v>25</v>
      </c>
      <c r="C10" s="401"/>
      <c r="D10" s="184">
        <v>19</v>
      </c>
      <c r="E10" s="184">
        <v>0</v>
      </c>
      <c r="F10" s="182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3</v>
      </c>
      <c r="M10" s="184">
        <v>3</v>
      </c>
      <c r="N10" s="184">
        <v>3</v>
      </c>
      <c r="O10" s="184">
        <v>3</v>
      </c>
      <c r="P10" s="155">
        <f t="shared" si="0"/>
        <v>6</v>
      </c>
      <c r="Q10" s="185">
        <v>0</v>
      </c>
      <c r="R10" s="156">
        <v>0</v>
      </c>
    </row>
    <row r="11" spans="2:18" s="178" customFormat="1" ht="17.25" customHeight="1" x14ac:dyDescent="0.25">
      <c r="B11" s="176" t="s">
        <v>161</v>
      </c>
      <c r="C11" s="401"/>
      <c r="D11" s="177">
        <v>12</v>
      </c>
      <c r="E11" s="177">
        <v>0</v>
      </c>
      <c r="F11" s="177">
        <v>0</v>
      </c>
      <c r="G11" s="177">
        <v>86660</v>
      </c>
      <c r="H11" s="177">
        <v>2004</v>
      </c>
      <c r="I11" s="177">
        <v>2</v>
      </c>
      <c r="J11" s="177">
        <v>9</v>
      </c>
      <c r="K11" s="177">
        <v>0</v>
      </c>
      <c r="L11" s="177">
        <v>2</v>
      </c>
      <c r="M11" s="177">
        <v>2</v>
      </c>
      <c r="N11" s="177">
        <v>2</v>
      </c>
      <c r="O11" s="177">
        <v>2</v>
      </c>
      <c r="P11" s="155">
        <f t="shared" si="0"/>
        <v>4</v>
      </c>
      <c r="Q11" s="135">
        <v>0</v>
      </c>
      <c r="R11" s="135">
        <v>0</v>
      </c>
    </row>
    <row r="12" spans="2:18" ht="17.25" customHeight="1" x14ac:dyDescent="0.25">
      <c r="B12" s="175" t="s">
        <v>85</v>
      </c>
      <c r="C12" s="436"/>
      <c r="D12" s="177"/>
      <c r="E12" s="177"/>
      <c r="F12" s="177"/>
      <c r="G12" s="177"/>
      <c r="H12" s="177"/>
      <c r="I12" s="177"/>
      <c r="J12" s="177"/>
      <c r="K12" s="177">
        <v>0</v>
      </c>
      <c r="L12" s="177"/>
      <c r="M12" s="177"/>
      <c r="N12" s="177"/>
      <c r="O12" s="177"/>
      <c r="P12" s="155">
        <f t="shared" si="0"/>
        <v>0</v>
      </c>
      <c r="Q12" s="114"/>
      <c r="R12" s="114"/>
    </row>
    <row r="13" spans="2:18" x14ac:dyDescent="0.25">
      <c r="B13" s="402"/>
      <c r="C13" s="403"/>
      <c r="D13" s="173">
        <f>D8+D9+D10+D11+D12</f>
        <v>218.7</v>
      </c>
      <c r="E13" s="173">
        <f t="shared" ref="E13:J13" si="1">E8+E9+E10+E11+E12</f>
        <v>110</v>
      </c>
      <c r="F13" s="173">
        <f t="shared" si="1"/>
        <v>60</v>
      </c>
      <c r="G13" s="173">
        <f t="shared" si="1"/>
        <v>1544710</v>
      </c>
      <c r="H13" s="173">
        <f t="shared" si="1"/>
        <v>5704</v>
      </c>
      <c r="I13" s="173">
        <f t="shared" si="1"/>
        <v>54</v>
      </c>
      <c r="J13" s="173">
        <f t="shared" si="1"/>
        <v>120</v>
      </c>
      <c r="K13" s="173">
        <f>SUM(K8:K12)</f>
        <v>0</v>
      </c>
      <c r="L13" s="173">
        <f t="shared" ref="L13:O13" si="2">L8+L9+L10+L11+L12</f>
        <v>30</v>
      </c>
      <c r="M13" s="173">
        <f t="shared" si="2"/>
        <v>27</v>
      </c>
      <c r="N13" s="173">
        <f t="shared" si="2"/>
        <v>43</v>
      </c>
      <c r="O13" s="173">
        <f t="shared" si="2"/>
        <v>40</v>
      </c>
      <c r="P13" s="173">
        <f>P8+P9+P10+P11+P12</f>
        <v>67</v>
      </c>
      <c r="Q13" s="173">
        <f t="shared" ref="Q13:R13" si="3">Q8+Q9+Q10+Q11+Q12</f>
        <v>5</v>
      </c>
      <c r="R13" s="173">
        <f t="shared" si="3"/>
        <v>4</v>
      </c>
    </row>
    <row r="17" spans="2:18" ht="18.75" x14ac:dyDescent="0.3">
      <c r="B17" s="405" t="s">
        <v>163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168"/>
      <c r="Q17" s="168"/>
      <c r="R17" s="168"/>
    </row>
    <row r="18" spans="2:18" x14ac:dyDescent="0.25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2:18" x14ac:dyDescent="0.25">
      <c r="B19" s="406" t="s">
        <v>5</v>
      </c>
      <c r="C19" s="406" t="s">
        <v>12</v>
      </c>
      <c r="D19" s="406" t="s">
        <v>6</v>
      </c>
      <c r="E19" s="406" t="s">
        <v>17</v>
      </c>
      <c r="F19" s="406" t="s">
        <v>15</v>
      </c>
      <c r="G19" s="406" t="s">
        <v>100</v>
      </c>
      <c r="H19" s="406" t="s">
        <v>14</v>
      </c>
      <c r="I19" s="406" t="s">
        <v>13</v>
      </c>
      <c r="J19" s="406" t="s">
        <v>8</v>
      </c>
      <c r="K19" s="406" t="s">
        <v>138</v>
      </c>
      <c r="L19" s="398" t="s">
        <v>113</v>
      </c>
      <c r="M19" s="409"/>
      <c r="N19" s="409"/>
      <c r="O19" s="409"/>
      <c r="P19" s="399"/>
      <c r="Q19" s="413" t="s">
        <v>16</v>
      </c>
      <c r="R19" s="413"/>
    </row>
    <row r="20" spans="2:18" ht="30" x14ac:dyDescent="0.25"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398" t="s">
        <v>1</v>
      </c>
      <c r="M20" s="399"/>
      <c r="N20" s="398" t="s">
        <v>2</v>
      </c>
      <c r="O20" s="399"/>
      <c r="P20" s="169" t="s">
        <v>10</v>
      </c>
      <c r="Q20" s="413"/>
      <c r="R20" s="413"/>
    </row>
    <row r="21" spans="2:18" x14ac:dyDescent="0.25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169" t="s">
        <v>4</v>
      </c>
      <c r="M21" s="169" t="s">
        <v>3</v>
      </c>
      <c r="N21" s="169" t="s">
        <v>4</v>
      </c>
      <c r="O21" s="169" t="s">
        <v>3</v>
      </c>
      <c r="P21" s="169" t="s">
        <v>3</v>
      </c>
      <c r="Q21" s="174" t="s">
        <v>1</v>
      </c>
      <c r="R21" s="174" t="s">
        <v>2</v>
      </c>
    </row>
    <row r="22" spans="2:18" s="178" customFormat="1" x14ac:dyDescent="0.25">
      <c r="B22" s="181" t="s">
        <v>0</v>
      </c>
      <c r="C22" s="400">
        <v>42737</v>
      </c>
      <c r="D22" s="155">
        <v>84</v>
      </c>
      <c r="E22" s="155">
        <v>339</v>
      </c>
      <c r="F22" s="155">
        <v>45</v>
      </c>
      <c r="G22" s="182">
        <v>1270000</v>
      </c>
      <c r="H22" s="182">
        <v>5300</v>
      </c>
      <c r="I22" s="155">
        <v>52</v>
      </c>
      <c r="J22" s="155">
        <v>34</v>
      </c>
      <c r="K22" s="155">
        <v>0</v>
      </c>
      <c r="L22" s="155">
        <v>27</v>
      </c>
      <c r="M22" s="155">
        <v>25</v>
      </c>
      <c r="N22" s="155">
        <v>34</v>
      </c>
      <c r="O22" s="155">
        <v>27</v>
      </c>
      <c r="P22" s="155">
        <f>O22+M22</f>
        <v>52</v>
      </c>
      <c r="Q22" s="156">
        <v>39</v>
      </c>
      <c r="R22" s="156">
        <v>7</v>
      </c>
    </row>
    <row r="23" spans="2:18" s="178" customFormat="1" x14ac:dyDescent="0.25">
      <c r="B23" s="180" t="s">
        <v>24</v>
      </c>
      <c r="C23" s="401"/>
      <c r="D23" s="110">
        <v>29.94</v>
      </c>
      <c r="E23" s="110">
        <v>180</v>
      </c>
      <c r="F23" s="110">
        <v>0</v>
      </c>
      <c r="G23" s="110">
        <v>481199</v>
      </c>
      <c r="H23" s="110">
        <v>0</v>
      </c>
      <c r="I23" s="110">
        <v>0</v>
      </c>
      <c r="J23" s="110">
        <v>28</v>
      </c>
      <c r="K23" s="110">
        <v>0</v>
      </c>
      <c r="L23" s="110">
        <v>5</v>
      </c>
      <c r="M23" s="110">
        <v>5</v>
      </c>
      <c r="N23" s="110">
        <v>8</v>
      </c>
      <c r="O23" s="110">
        <v>6</v>
      </c>
      <c r="P23" s="155">
        <f t="shared" ref="P23:P26" si="4">O23+M23</f>
        <v>11</v>
      </c>
      <c r="Q23" s="110">
        <v>0</v>
      </c>
      <c r="R23" s="110">
        <v>0</v>
      </c>
    </row>
    <row r="24" spans="2:18" s="178" customFormat="1" x14ac:dyDescent="0.25">
      <c r="B24" s="180" t="s">
        <v>25</v>
      </c>
      <c r="C24" s="401"/>
      <c r="D24" s="110">
        <v>19</v>
      </c>
      <c r="E24" s="110">
        <v>0</v>
      </c>
      <c r="F24" s="182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3</v>
      </c>
      <c r="M24" s="110">
        <v>3</v>
      </c>
      <c r="N24" s="110">
        <v>3</v>
      </c>
      <c r="O24" s="110">
        <v>3</v>
      </c>
      <c r="P24" s="155">
        <f t="shared" si="4"/>
        <v>6</v>
      </c>
      <c r="Q24" s="113">
        <v>0</v>
      </c>
      <c r="R24" s="112">
        <v>0</v>
      </c>
    </row>
    <row r="25" spans="2:18" s="178" customFormat="1" x14ac:dyDescent="0.25">
      <c r="B25" s="176" t="s">
        <v>161</v>
      </c>
      <c r="C25" s="401"/>
      <c r="D25" s="177">
        <v>12</v>
      </c>
      <c r="E25" s="177">
        <v>0</v>
      </c>
      <c r="F25" s="177">
        <v>0</v>
      </c>
      <c r="G25" s="177">
        <v>90050</v>
      </c>
      <c r="H25" s="177">
        <v>2800</v>
      </c>
      <c r="I25" s="177">
        <v>2</v>
      </c>
      <c r="J25" s="177">
        <v>8</v>
      </c>
      <c r="K25" s="177">
        <v>0</v>
      </c>
      <c r="L25" s="177">
        <v>2</v>
      </c>
      <c r="M25" s="177">
        <v>2</v>
      </c>
      <c r="N25" s="177">
        <v>2</v>
      </c>
      <c r="O25" s="177">
        <v>2</v>
      </c>
      <c r="P25" s="155">
        <f t="shared" si="4"/>
        <v>4</v>
      </c>
      <c r="Q25" s="135">
        <v>0</v>
      </c>
      <c r="R25" s="135">
        <v>0</v>
      </c>
    </row>
    <row r="26" spans="2:18" x14ac:dyDescent="0.25">
      <c r="B26" s="175" t="s">
        <v>85</v>
      </c>
      <c r="C26" s="436"/>
      <c r="D26" s="177"/>
      <c r="E26" s="177"/>
      <c r="F26" s="177"/>
      <c r="G26" s="177"/>
      <c r="H26" s="177"/>
      <c r="I26" s="177"/>
      <c r="J26" s="177"/>
      <c r="K26" s="177">
        <v>0</v>
      </c>
      <c r="L26" s="177"/>
      <c r="M26" s="177"/>
      <c r="N26" s="177"/>
      <c r="O26" s="177"/>
      <c r="P26" s="155">
        <f t="shared" si="4"/>
        <v>0</v>
      </c>
      <c r="Q26" s="114"/>
      <c r="R26" s="114"/>
    </row>
    <row r="27" spans="2:18" x14ac:dyDescent="0.25">
      <c r="B27" s="402"/>
      <c r="C27" s="403"/>
      <c r="D27" s="173">
        <f>D22+D23+D24+D25+D26</f>
        <v>144.94</v>
      </c>
      <c r="E27" s="173">
        <f t="shared" ref="E27:J27" si="5">E22+E23+E24+E25+E26</f>
        <v>519</v>
      </c>
      <c r="F27" s="173">
        <f t="shared" si="5"/>
        <v>45</v>
      </c>
      <c r="G27" s="173">
        <f t="shared" si="5"/>
        <v>1841249</v>
      </c>
      <c r="H27" s="173">
        <f t="shared" si="5"/>
        <v>8100</v>
      </c>
      <c r="I27" s="173">
        <f t="shared" si="5"/>
        <v>54</v>
      </c>
      <c r="J27" s="173">
        <f t="shared" si="5"/>
        <v>70</v>
      </c>
      <c r="K27" s="173">
        <f>SUM(K22:K26)</f>
        <v>0</v>
      </c>
      <c r="L27" s="173">
        <f t="shared" ref="L27:O27" si="6">L22+L23+L24+L25+L26</f>
        <v>37</v>
      </c>
      <c r="M27" s="173">
        <f t="shared" si="6"/>
        <v>35</v>
      </c>
      <c r="N27" s="173">
        <f t="shared" si="6"/>
        <v>47</v>
      </c>
      <c r="O27" s="173">
        <f t="shared" si="6"/>
        <v>38</v>
      </c>
      <c r="P27" s="173">
        <f>P22+P23+P24+P25+P26</f>
        <v>73</v>
      </c>
      <c r="Q27" s="173">
        <f t="shared" ref="Q27:R27" si="7">Q22+Q23+Q24+Q25+Q26</f>
        <v>39</v>
      </c>
      <c r="R27" s="173">
        <f t="shared" si="7"/>
        <v>7</v>
      </c>
    </row>
    <row r="31" spans="2:18" ht="18.75" x14ac:dyDescent="0.3">
      <c r="B31" s="405" t="s">
        <v>164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168"/>
      <c r="Q31" s="168"/>
      <c r="R31" s="168"/>
    </row>
    <row r="32" spans="2:18" x14ac:dyDescent="0.2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</row>
    <row r="33" spans="2:18" x14ac:dyDescent="0.25">
      <c r="B33" s="406" t="s">
        <v>5</v>
      </c>
      <c r="C33" s="406" t="s">
        <v>12</v>
      </c>
      <c r="D33" s="406" t="s">
        <v>6</v>
      </c>
      <c r="E33" s="406" t="s">
        <v>17</v>
      </c>
      <c r="F33" s="406" t="s">
        <v>15</v>
      </c>
      <c r="G33" s="406" t="s">
        <v>100</v>
      </c>
      <c r="H33" s="406" t="s">
        <v>14</v>
      </c>
      <c r="I33" s="406" t="s">
        <v>13</v>
      </c>
      <c r="J33" s="406" t="s">
        <v>8</v>
      </c>
      <c r="K33" s="406" t="s">
        <v>138</v>
      </c>
      <c r="L33" s="398" t="s">
        <v>113</v>
      </c>
      <c r="M33" s="409"/>
      <c r="N33" s="409"/>
      <c r="O33" s="409"/>
      <c r="P33" s="399"/>
      <c r="Q33" s="413" t="s">
        <v>16</v>
      </c>
      <c r="R33" s="413"/>
    </row>
    <row r="34" spans="2:18" ht="30" x14ac:dyDescent="0.25"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398" t="s">
        <v>1</v>
      </c>
      <c r="M34" s="399"/>
      <c r="N34" s="398" t="s">
        <v>2</v>
      </c>
      <c r="O34" s="399"/>
      <c r="P34" s="169" t="s">
        <v>10</v>
      </c>
      <c r="Q34" s="413"/>
      <c r="R34" s="413"/>
    </row>
    <row r="35" spans="2:18" x14ac:dyDescent="0.25"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169" t="s">
        <v>4</v>
      </c>
      <c r="M35" s="169" t="s">
        <v>3</v>
      </c>
      <c r="N35" s="169" t="s">
        <v>4</v>
      </c>
      <c r="O35" s="169" t="s">
        <v>3</v>
      </c>
      <c r="P35" s="169" t="s">
        <v>3</v>
      </c>
      <c r="Q35" s="174" t="s">
        <v>1</v>
      </c>
      <c r="R35" s="174" t="s">
        <v>2</v>
      </c>
    </row>
    <row r="36" spans="2:18" s="178" customFormat="1" x14ac:dyDescent="0.25">
      <c r="B36" s="181" t="s">
        <v>0</v>
      </c>
      <c r="C36" s="400">
        <v>42738</v>
      </c>
      <c r="D36" s="155">
        <v>23</v>
      </c>
      <c r="E36" s="155">
        <v>3344</v>
      </c>
      <c r="F36" s="155">
        <v>24</v>
      </c>
      <c r="G36" s="182">
        <v>1990000</v>
      </c>
      <c r="H36" s="182">
        <v>29900</v>
      </c>
      <c r="I36" s="155">
        <v>67</v>
      </c>
      <c r="J36" s="155">
        <v>46</v>
      </c>
      <c r="K36" s="155">
        <v>0</v>
      </c>
      <c r="L36" s="155">
        <v>39</v>
      </c>
      <c r="M36" s="155">
        <v>30</v>
      </c>
      <c r="N36" s="155">
        <v>112</v>
      </c>
      <c r="O36" s="155">
        <v>96</v>
      </c>
      <c r="P36" s="155">
        <f>O36+M36</f>
        <v>126</v>
      </c>
      <c r="Q36" s="156">
        <v>45</v>
      </c>
      <c r="R36" s="156">
        <v>18</v>
      </c>
    </row>
    <row r="37" spans="2:18" s="178" customFormat="1" x14ac:dyDescent="0.25">
      <c r="B37" s="180" t="s">
        <v>24</v>
      </c>
      <c r="C37" s="401"/>
      <c r="D37" s="110">
        <v>30.94</v>
      </c>
      <c r="E37" s="110">
        <v>0</v>
      </c>
      <c r="F37" s="110">
        <v>12</v>
      </c>
      <c r="G37" s="110">
        <v>506119</v>
      </c>
      <c r="H37" s="110">
        <v>0</v>
      </c>
      <c r="I37" s="110">
        <v>0</v>
      </c>
      <c r="J37" s="110">
        <v>29</v>
      </c>
      <c r="K37" s="110">
        <v>0</v>
      </c>
      <c r="L37" s="110">
        <v>4</v>
      </c>
      <c r="M37" s="110">
        <v>3</v>
      </c>
      <c r="N37" s="110">
        <v>8</v>
      </c>
      <c r="O37" s="110">
        <v>7</v>
      </c>
      <c r="P37" s="155">
        <f t="shared" ref="P37:P40" si="8">O37+M37</f>
        <v>10</v>
      </c>
      <c r="Q37" s="110">
        <v>0</v>
      </c>
      <c r="R37" s="110">
        <v>0</v>
      </c>
    </row>
    <row r="38" spans="2:18" s="178" customFormat="1" x14ac:dyDescent="0.25">
      <c r="B38" s="180" t="s">
        <v>25</v>
      </c>
      <c r="C38" s="401"/>
      <c r="D38" s="110">
        <v>19</v>
      </c>
      <c r="E38" s="110">
        <v>0</v>
      </c>
      <c r="F38" s="182">
        <v>0</v>
      </c>
      <c r="G38" s="110">
        <v>38655</v>
      </c>
      <c r="H38" s="110">
        <v>600</v>
      </c>
      <c r="I38" s="110">
        <v>48</v>
      </c>
      <c r="J38" s="110">
        <v>3</v>
      </c>
      <c r="K38" s="110">
        <v>0</v>
      </c>
      <c r="L38" s="110">
        <v>12</v>
      </c>
      <c r="M38" s="110">
        <v>12</v>
      </c>
      <c r="N38" s="110">
        <v>3</v>
      </c>
      <c r="O38" s="110">
        <v>3</v>
      </c>
      <c r="P38" s="155">
        <f t="shared" si="8"/>
        <v>15</v>
      </c>
      <c r="Q38" s="113">
        <v>6</v>
      </c>
      <c r="R38" s="112">
        <v>0</v>
      </c>
    </row>
    <row r="39" spans="2:18" s="178" customFormat="1" x14ac:dyDescent="0.25">
      <c r="B39" s="176" t="s">
        <v>161</v>
      </c>
      <c r="C39" s="401"/>
      <c r="D39" s="177">
        <v>12</v>
      </c>
      <c r="E39" s="177">
        <v>310</v>
      </c>
      <c r="F39" s="177">
        <v>0</v>
      </c>
      <c r="G39" s="177">
        <v>134220</v>
      </c>
      <c r="H39" s="177">
        <v>8560</v>
      </c>
      <c r="I39" s="177">
        <v>14</v>
      </c>
      <c r="J39" s="177">
        <v>14</v>
      </c>
      <c r="K39" s="177">
        <v>0</v>
      </c>
      <c r="L39" s="177">
        <v>13</v>
      </c>
      <c r="M39" s="177">
        <v>11</v>
      </c>
      <c r="N39" s="177">
        <v>2</v>
      </c>
      <c r="O39" s="177">
        <v>2</v>
      </c>
      <c r="P39" s="155">
        <f t="shared" si="8"/>
        <v>13</v>
      </c>
      <c r="Q39" s="135">
        <v>4</v>
      </c>
      <c r="R39" s="135">
        <v>0</v>
      </c>
    </row>
    <row r="40" spans="2:18" x14ac:dyDescent="0.25">
      <c r="B40" s="175" t="s">
        <v>85</v>
      </c>
      <c r="C40" s="436"/>
      <c r="D40" s="177"/>
      <c r="E40" s="177"/>
      <c r="F40" s="177"/>
      <c r="G40" s="177"/>
      <c r="H40" s="177"/>
      <c r="I40" s="177"/>
      <c r="J40" s="177"/>
      <c r="K40" s="177">
        <v>0</v>
      </c>
      <c r="L40" s="177"/>
      <c r="M40" s="177"/>
      <c r="N40" s="177"/>
      <c r="O40" s="177"/>
      <c r="P40" s="155">
        <f t="shared" si="8"/>
        <v>0</v>
      </c>
      <c r="Q40" s="114"/>
      <c r="R40" s="114"/>
    </row>
    <row r="41" spans="2:18" x14ac:dyDescent="0.25">
      <c r="B41" s="402"/>
      <c r="C41" s="403"/>
      <c r="D41" s="173">
        <f>D36+D37+D38+D39+D40</f>
        <v>84.94</v>
      </c>
      <c r="E41" s="173">
        <f t="shared" ref="E41:K41" si="9">E36+E37+E38+E39+E40</f>
        <v>3654</v>
      </c>
      <c r="F41" s="173">
        <f t="shared" si="9"/>
        <v>36</v>
      </c>
      <c r="G41" s="173">
        <f t="shared" si="9"/>
        <v>2668994</v>
      </c>
      <c r="H41" s="173">
        <f t="shared" si="9"/>
        <v>39060</v>
      </c>
      <c r="I41" s="173">
        <f t="shared" si="9"/>
        <v>129</v>
      </c>
      <c r="J41" s="173">
        <f t="shared" si="9"/>
        <v>92</v>
      </c>
      <c r="K41" s="183">
        <f t="shared" si="9"/>
        <v>0</v>
      </c>
      <c r="L41" s="173">
        <f t="shared" ref="L41:O41" si="10">L36+L37+L38+L39+L40</f>
        <v>68</v>
      </c>
      <c r="M41" s="173">
        <f t="shared" si="10"/>
        <v>56</v>
      </c>
      <c r="N41" s="173">
        <f t="shared" si="10"/>
        <v>125</v>
      </c>
      <c r="O41" s="173">
        <f t="shared" si="10"/>
        <v>108</v>
      </c>
      <c r="P41" s="173">
        <f>P36+P37+P38+P39+P40</f>
        <v>164</v>
      </c>
      <c r="Q41" s="173">
        <f t="shared" ref="Q41:R41" si="11">Q36+Q37+Q38+Q39+Q40</f>
        <v>55</v>
      </c>
      <c r="R41" s="173">
        <f t="shared" si="11"/>
        <v>18</v>
      </c>
    </row>
    <row r="45" spans="2:18" ht="18.75" x14ac:dyDescent="0.3">
      <c r="B45" s="405" t="s">
        <v>165</v>
      </c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168"/>
      <c r="Q45" s="168"/>
      <c r="R45" s="168"/>
    </row>
    <row r="46" spans="2:18" x14ac:dyDescent="0.2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</row>
    <row r="47" spans="2:18" x14ac:dyDescent="0.25">
      <c r="B47" s="406" t="s">
        <v>5</v>
      </c>
      <c r="C47" s="406" t="s">
        <v>12</v>
      </c>
      <c r="D47" s="406" t="s">
        <v>6</v>
      </c>
      <c r="E47" s="406" t="s">
        <v>17</v>
      </c>
      <c r="F47" s="406" t="s">
        <v>15</v>
      </c>
      <c r="G47" s="406" t="s">
        <v>100</v>
      </c>
      <c r="H47" s="406" t="s">
        <v>14</v>
      </c>
      <c r="I47" s="406" t="s">
        <v>13</v>
      </c>
      <c r="J47" s="406" t="s">
        <v>8</v>
      </c>
      <c r="K47" s="406" t="s">
        <v>138</v>
      </c>
      <c r="L47" s="398" t="s">
        <v>113</v>
      </c>
      <c r="M47" s="409"/>
      <c r="N47" s="409"/>
      <c r="O47" s="409"/>
      <c r="P47" s="399"/>
      <c r="Q47" s="413" t="s">
        <v>16</v>
      </c>
      <c r="R47" s="413"/>
    </row>
    <row r="48" spans="2:18" ht="30" x14ac:dyDescent="0.25"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398" t="s">
        <v>1</v>
      </c>
      <c r="M48" s="399"/>
      <c r="N48" s="398" t="s">
        <v>2</v>
      </c>
      <c r="O48" s="399"/>
      <c r="P48" s="169" t="s">
        <v>10</v>
      </c>
      <c r="Q48" s="413"/>
      <c r="R48" s="413"/>
    </row>
    <row r="49" spans="2:18" x14ac:dyDescent="0.25"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169" t="s">
        <v>4</v>
      </c>
      <c r="M49" s="169" t="s">
        <v>3</v>
      </c>
      <c r="N49" s="169" t="s">
        <v>4</v>
      </c>
      <c r="O49" s="169" t="s">
        <v>3</v>
      </c>
      <c r="P49" s="169" t="s">
        <v>3</v>
      </c>
      <c r="Q49" s="174" t="s">
        <v>1</v>
      </c>
      <c r="R49" s="174" t="s">
        <v>2</v>
      </c>
    </row>
    <row r="50" spans="2:18" s="178" customFormat="1" x14ac:dyDescent="0.25">
      <c r="B50" s="181" t="s">
        <v>0</v>
      </c>
      <c r="C50" s="400">
        <v>42739</v>
      </c>
      <c r="D50" s="155">
        <v>11</v>
      </c>
      <c r="E50" s="155">
        <v>3779</v>
      </c>
      <c r="F50" s="155">
        <v>42</v>
      </c>
      <c r="G50" s="182">
        <v>2150000</v>
      </c>
      <c r="H50" s="182">
        <v>65000</v>
      </c>
      <c r="I50" s="155">
        <v>74</v>
      </c>
      <c r="J50" s="155">
        <v>50</v>
      </c>
      <c r="K50" s="155">
        <v>0</v>
      </c>
      <c r="L50" s="155">
        <v>52</v>
      </c>
      <c r="M50" s="155">
        <v>50</v>
      </c>
      <c r="N50" s="155">
        <v>113</v>
      </c>
      <c r="O50" s="155">
        <v>106</v>
      </c>
      <c r="P50" s="155">
        <f>O50+M50</f>
        <v>156</v>
      </c>
      <c r="Q50" s="156">
        <v>64</v>
      </c>
      <c r="R50" s="156">
        <v>18</v>
      </c>
    </row>
    <row r="51" spans="2:18" s="178" customFormat="1" x14ac:dyDescent="0.25">
      <c r="B51" s="180" t="s">
        <v>24</v>
      </c>
      <c r="C51" s="401"/>
      <c r="D51" s="110">
        <v>23.27</v>
      </c>
      <c r="E51" s="110">
        <v>1320</v>
      </c>
      <c r="F51" s="110">
        <v>18</v>
      </c>
      <c r="G51" s="110">
        <v>610957</v>
      </c>
      <c r="H51" s="110">
        <v>111460</v>
      </c>
      <c r="I51" s="110">
        <v>8</v>
      </c>
      <c r="J51" s="110">
        <v>60</v>
      </c>
      <c r="K51" s="110">
        <v>0</v>
      </c>
      <c r="L51" s="110">
        <v>18</v>
      </c>
      <c r="M51" s="110">
        <v>19</v>
      </c>
      <c r="N51" s="110">
        <v>8</v>
      </c>
      <c r="O51" s="110">
        <v>8</v>
      </c>
      <c r="P51" s="155">
        <f t="shared" ref="P51:P54" si="12">O51+M51</f>
        <v>27</v>
      </c>
      <c r="Q51" s="110">
        <v>2</v>
      </c>
      <c r="R51" s="110">
        <v>0</v>
      </c>
    </row>
    <row r="52" spans="2:18" s="178" customFormat="1" x14ac:dyDescent="0.25">
      <c r="B52" s="180" t="s">
        <v>25</v>
      </c>
      <c r="C52" s="401"/>
      <c r="D52" s="110">
        <v>19</v>
      </c>
      <c r="E52" s="110">
        <v>514</v>
      </c>
      <c r="F52" s="182">
        <v>0</v>
      </c>
      <c r="G52" s="110">
        <v>30907</v>
      </c>
      <c r="H52" s="110">
        <v>600</v>
      </c>
      <c r="I52" s="110">
        <v>48</v>
      </c>
      <c r="J52" s="110">
        <v>1</v>
      </c>
      <c r="K52" s="110">
        <v>0</v>
      </c>
      <c r="L52" s="110">
        <v>12</v>
      </c>
      <c r="M52" s="110">
        <v>12</v>
      </c>
      <c r="N52" s="110">
        <v>3</v>
      </c>
      <c r="O52" s="110">
        <v>3</v>
      </c>
      <c r="P52" s="155">
        <f t="shared" si="12"/>
        <v>15</v>
      </c>
      <c r="Q52" s="113">
        <v>6</v>
      </c>
      <c r="R52" s="112">
        <v>0</v>
      </c>
    </row>
    <row r="53" spans="2:18" s="178" customFormat="1" x14ac:dyDescent="0.25">
      <c r="B53" s="176" t="s">
        <v>161</v>
      </c>
      <c r="C53" s="401"/>
      <c r="D53" s="177">
        <v>15</v>
      </c>
      <c r="E53" s="177">
        <v>430</v>
      </c>
      <c r="F53" s="177">
        <v>0</v>
      </c>
      <c r="G53" s="177">
        <v>137930</v>
      </c>
      <c r="H53" s="177">
        <v>4800</v>
      </c>
      <c r="I53" s="177">
        <v>18</v>
      </c>
      <c r="J53" s="177">
        <v>21</v>
      </c>
      <c r="K53" s="177">
        <v>0</v>
      </c>
      <c r="L53" s="177">
        <v>13</v>
      </c>
      <c r="M53" s="177">
        <v>11</v>
      </c>
      <c r="N53" s="177">
        <v>2</v>
      </c>
      <c r="O53" s="177">
        <v>3</v>
      </c>
      <c r="P53" s="155">
        <f t="shared" si="12"/>
        <v>14</v>
      </c>
      <c r="Q53" s="135">
        <v>4</v>
      </c>
      <c r="R53" s="135">
        <v>0</v>
      </c>
    </row>
    <row r="54" spans="2:18" x14ac:dyDescent="0.25">
      <c r="B54" s="175" t="s">
        <v>85</v>
      </c>
      <c r="C54" s="436"/>
      <c r="D54" s="177"/>
      <c r="E54" s="177"/>
      <c r="F54" s="177"/>
      <c r="G54" s="177"/>
      <c r="H54" s="177"/>
      <c r="I54" s="177"/>
      <c r="J54" s="177"/>
      <c r="K54" s="177">
        <v>0</v>
      </c>
      <c r="L54" s="177"/>
      <c r="M54" s="177"/>
      <c r="N54" s="177"/>
      <c r="O54" s="177"/>
      <c r="P54" s="155">
        <f t="shared" si="12"/>
        <v>0</v>
      </c>
      <c r="Q54" s="114"/>
      <c r="R54" s="114"/>
    </row>
    <row r="55" spans="2:18" x14ac:dyDescent="0.25">
      <c r="B55" s="402"/>
      <c r="C55" s="403"/>
      <c r="D55" s="173">
        <f>D50+D51+D52+D53+D54</f>
        <v>68.27</v>
      </c>
      <c r="E55" s="173">
        <f t="shared" ref="E55:J55" si="13">E50+E51+E52+E53+E54</f>
        <v>6043</v>
      </c>
      <c r="F55" s="173">
        <f t="shared" si="13"/>
        <v>60</v>
      </c>
      <c r="G55" s="173">
        <f t="shared" si="13"/>
        <v>2929794</v>
      </c>
      <c r="H55" s="173">
        <f t="shared" si="13"/>
        <v>181860</v>
      </c>
      <c r="I55" s="173">
        <f t="shared" si="13"/>
        <v>148</v>
      </c>
      <c r="J55" s="173">
        <f t="shared" si="13"/>
        <v>132</v>
      </c>
      <c r="K55" s="173">
        <f>SUM(K50:K54)</f>
        <v>0</v>
      </c>
      <c r="L55" s="173">
        <f t="shared" ref="L55:O55" si="14">L50+L51+L52+L53+L54</f>
        <v>95</v>
      </c>
      <c r="M55" s="173">
        <f t="shared" si="14"/>
        <v>92</v>
      </c>
      <c r="N55" s="173">
        <f t="shared" si="14"/>
        <v>126</v>
      </c>
      <c r="O55" s="173">
        <f t="shared" si="14"/>
        <v>120</v>
      </c>
      <c r="P55" s="173">
        <f>P50+P51+P52+P53+P54</f>
        <v>212</v>
      </c>
      <c r="Q55" s="173">
        <f t="shared" ref="Q55:R55" si="15">Q50+Q51+Q52+Q53+Q54</f>
        <v>76</v>
      </c>
      <c r="R55" s="173">
        <f t="shared" si="15"/>
        <v>18</v>
      </c>
    </row>
    <row r="58" spans="2:18" ht="18.75" x14ac:dyDescent="0.3">
      <c r="B58" s="405" t="s">
        <v>166</v>
      </c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168"/>
      <c r="Q58" s="168"/>
      <c r="R58" s="168"/>
    </row>
    <row r="59" spans="2:18" x14ac:dyDescent="0.25"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2:18" x14ac:dyDescent="0.25">
      <c r="B60" s="406" t="s">
        <v>5</v>
      </c>
      <c r="C60" s="406" t="s">
        <v>12</v>
      </c>
      <c r="D60" s="406" t="s">
        <v>6</v>
      </c>
      <c r="E60" s="406" t="s">
        <v>17</v>
      </c>
      <c r="F60" s="406" t="s">
        <v>15</v>
      </c>
      <c r="G60" s="406" t="s">
        <v>100</v>
      </c>
      <c r="H60" s="406" t="s">
        <v>14</v>
      </c>
      <c r="I60" s="406" t="s">
        <v>13</v>
      </c>
      <c r="J60" s="406" t="s">
        <v>8</v>
      </c>
      <c r="K60" s="406" t="s">
        <v>138</v>
      </c>
      <c r="L60" s="398" t="s">
        <v>113</v>
      </c>
      <c r="M60" s="409"/>
      <c r="N60" s="409"/>
      <c r="O60" s="409"/>
      <c r="P60" s="399"/>
      <c r="Q60" s="413" t="s">
        <v>16</v>
      </c>
      <c r="R60" s="413"/>
    </row>
    <row r="61" spans="2:18" ht="30" x14ac:dyDescent="0.25"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398" t="s">
        <v>1</v>
      </c>
      <c r="M61" s="399"/>
      <c r="N61" s="398" t="s">
        <v>2</v>
      </c>
      <c r="O61" s="399"/>
      <c r="P61" s="169" t="s">
        <v>10</v>
      </c>
      <c r="Q61" s="413"/>
      <c r="R61" s="413"/>
    </row>
    <row r="62" spans="2:18" x14ac:dyDescent="0.25"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169" t="s">
        <v>4</v>
      </c>
      <c r="M62" s="169" t="s">
        <v>3</v>
      </c>
      <c r="N62" s="169" t="s">
        <v>4</v>
      </c>
      <c r="O62" s="169" t="s">
        <v>3</v>
      </c>
      <c r="P62" s="169" t="s">
        <v>3</v>
      </c>
      <c r="Q62" s="174" t="s">
        <v>1</v>
      </c>
      <c r="R62" s="174" t="s">
        <v>2</v>
      </c>
    </row>
    <row r="63" spans="2:18" s="178" customFormat="1" x14ac:dyDescent="0.25">
      <c r="B63" s="181" t="s">
        <v>0</v>
      </c>
      <c r="C63" s="400">
        <v>42740</v>
      </c>
      <c r="D63" s="155">
        <v>26</v>
      </c>
      <c r="E63" s="155">
        <v>3289</v>
      </c>
      <c r="F63" s="155">
        <v>27</v>
      </c>
      <c r="G63" s="182">
        <v>1176000</v>
      </c>
      <c r="H63" s="182">
        <v>77000</v>
      </c>
      <c r="I63" s="155">
        <v>68</v>
      </c>
      <c r="J63" s="155">
        <v>36</v>
      </c>
      <c r="K63" s="155">
        <v>0</v>
      </c>
      <c r="L63" s="155">
        <v>56</v>
      </c>
      <c r="M63" s="155">
        <v>52</v>
      </c>
      <c r="N63" s="155">
        <v>117</v>
      </c>
      <c r="O63" s="155">
        <v>103</v>
      </c>
      <c r="P63" s="155">
        <f>O63+M63</f>
        <v>155</v>
      </c>
      <c r="Q63" s="156">
        <v>61</v>
      </c>
      <c r="R63" s="156">
        <v>20</v>
      </c>
    </row>
    <row r="64" spans="2:18" s="178" customFormat="1" x14ac:dyDescent="0.25">
      <c r="B64" s="180" t="s">
        <v>24</v>
      </c>
      <c r="C64" s="401"/>
      <c r="D64" s="110">
        <v>30.68</v>
      </c>
      <c r="E64" s="110">
        <v>1425</v>
      </c>
      <c r="F64" s="110">
        <v>6</v>
      </c>
      <c r="G64" s="110">
        <v>674474</v>
      </c>
      <c r="H64" s="110">
        <v>118875</v>
      </c>
      <c r="I64" s="110">
        <v>14</v>
      </c>
      <c r="J64" s="110">
        <v>42</v>
      </c>
      <c r="K64" s="110">
        <v>0</v>
      </c>
      <c r="L64" s="110">
        <v>18</v>
      </c>
      <c r="M64" s="110">
        <v>20</v>
      </c>
      <c r="N64" s="110">
        <v>7</v>
      </c>
      <c r="O64" s="110">
        <v>7</v>
      </c>
      <c r="P64" s="155">
        <f t="shared" ref="P64:P67" si="16">O64+M64</f>
        <v>27</v>
      </c>
      <c r="Q64" s="110">
        <v>2</v>
      </c>
      <c r="R64" s="110">
        <v>0</v>
      </c>
    </row>
    <row r="65" spans="2:18" s="178" customFormat="1" x14ac:dyDescent="0.25">
      <c r="B65" s="180" t="s">
        <v>25</v>
      </c>
      <c r="C65" s="401"/>
      <c r="D65" s="110">
        <v>19</v>
      </c>
      <c r="E65" s="110">
        <v>0</v>
      </c>
      <c r="F65" s="182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3</v>
      </c>
      <c r="M65" s="110">
        <v>3</v>
      </c>
      <c r="N65" s="110">
        <v>3</v>
      </c>
      <c r="O65" s="110">
        <v>3</v>
      </c>
      <c r="P65" s="155">
        <f t="shared" si="16"/>
        <v>6</v>
      </c>
      <c r="Q65" s="113">
        <v>0</v>
      </c>
      <c r="R65" s="112">
        <v>0</v>
      </c>
    </row>
    <row r="66" spans="2:18" s="178" customFormat="1" x14ac:dyDescent="0.25">
      <c r="B66" s="176" t="s">
        <v>161</v>
      </c>
      <c r="C66" s="401"/>
      <c r="D66" s="177">
        <v>16</v>
      </c>
      <c r="E66" s="177">
        <v>320</v>
      </c>
      <c r="F66" s="177">
        <v>0</v>
      </c>
      <c r="G66" s="177">
        <v>151280</v>
      </c>
      <c r="H66" s="177">
        <v>4560</v>
      </c>
      <c r="I66" s="177">
        <v>17</v>
      </c>
      <c r="J66" s="177">
        <v>22</v>
      </c>
      <c r="K66" s="177">
        <v>0</v>
      </c>
      <c r="L66" s="177">
        <v>13</v>
      </c>
      <c r="M66" s="177">
        <v>12</v>
      </c>
      <c r="N66" s="177">
        <v>2</v>
      </c>
      <c r="O66" s="177">
        <v>3</v>
      </c>
      <c r="P66" s="155">
        <f t="shared" si="16"/>
        <v>15</v>
      </c>
      <c r="Q66" s="135">
        <v>4</v>
      </c>
      <c r="R66" s="135">
        <v>0</v>
      </c>
    </row>
    <row r="67" spans="2:18" x14ac:dyDescent="0.25">
      <c r="B67" s="175" t="s">
        <v>85</v>
      </c>
      <c r="C67" s="436"/>
      <c r="D67" s="177"/>
      <c r="E67" s="177"/>
      <c r="F67" s="177"/>
      <c r="G67" s="177"/>
      <c r="H67" s="177"/>
      <c r="I67" s="177"/>
      <c r="J67" s="177"/>
      <c r="K67" s="177">
        <v>0</v>
      </c>
      <c r="L67" s="177"/>
      <c r="M67" s="177"/>
      <c r="N67" s="177"/>
      <c r="O67" s="177"/>
      <c r="P67" s="155">
        <f t="shared" si="16"/>
        <v>0</v>
      </c>
      <c r="Q67" s="114"/>
      <c r="R67" s="114"/>
    </row>
    <row r="68" spans="2:18" x14ac:dyDescent="0.25">
      <c r="B68" s="402"/>
      <c r="C68" s="403"/>
      <c r="D68" s="173">
        <f>D63+D64+D65+D66+D67</f>
        <v>91.68</v>
      </c>
      <c r="E68" s="173">
        <f t="shared" ref="E68:J68" si="17">E63+E64+E65+E66+E67</f>
        <v>5034</v>
      </c>
      <c r="F68" s="173">
        <f t="shared" si="17"/>
        <v>33</v>
      </c>
      <c r="G68" s="173">
        <f t="shared" si="17"/>
        <v>2001754</v>
      </c>
      <c r="H68" s="173">
        <f t="shared" si="17"/>
        <v>200435</v>
      </c>
      <c r="I68" s="173">
        <f t="shared" si="17"/>
        <v>99</v>
      </c>
      <c r="J68" s="173">
        <f t="shared" si="17"/>
        <v>100</v>
      </c>
      <c r="K68" s="173">
        <f>SUM(K63:K67)</f>
        <v>0</v>
      </c>
      <c r="L68" s="173">
        <f t="shared" ref="L68:O68" si="18">L63+L64+L65+L66+L67</f>
        <v>90</v>
      </c>
      <c r="M68" s="173">
        <f t="shared" si="18"/>
        <v>87</v>
      </c>
      <c r="N68" s="173">
        <f t="shared" si="18"/>
        <v>129</v>
      </c>
      <c r="O68" s="173">
        <f t="shared" si="18"/>
        <v>116</v>
      </c>
      <c r="P68" s="173">
        <f>P63+P64+P65+P66+P67</f>
        <v>203</v>
      </c>
      <c r="Q68" s="173">
        <f t="shared" ref="Q68:R68" si="19">Q63+Q64+Q65+Q66+Q67</f>
        <v>67</v>
      </c>
      <c r="R68" s="173">
        <f t="shared" si="19"/>
        <v>20</v>
      </c>
    </row>
    <row r="70" spans="2:18" x14ac:dyDescent="0.25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2" spans="2:18" ht="18.75" x14ac:dyDescent="0.3">
      <c r="B72" s="405" t="s">
        <v>167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179"/>
      <c r="Q72" s="179"/>
      <c r="R72" s="179"/>
    </row>
    <row r="73" spans="2:18" x14ac:dyDescent="0.25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2:18" x14ac:dyDescent="0.25">
      <c r="B74" s="406" t="s">
        <v>5</v>
      </c>
      <c r="C74" s="406" t="s">
        <v>12</v>
      </c>
      <c r="D74" s="406" t="s">
        <v>6</v>
      </c>
      <c r="E74" s="406" t="s">
        <v>17</v>
      </c>
      <c r="F74" s="406" t="s">
        <v>15</v>
      </c>
      <c r="G74" s="406" t="s">
        <v>100</v>
      </c>
      <c r="H74" s="406" t="s">
        <v>14</v>
      </c>
      <c r="I74" s="406" t="s">
        <v>13</v>
      </c>
      <c r="J74" s="406" t="s">
        <v>8</v>
      </c>
      <c r="K74" s="406" t="s">
        <v>138</v>
      </c>
      <c r="L74" s="398" t="s">
        <v>113</v>
      </c>
      <c r="M74" s="409"/>
      <c r="N74" s="409"/>
      <c r="O74" s="409"/>
      <c r="P74" s="399"/>
      <c r="Q74" s="413" t="s">
        <v>16</v>
      </c>
      <c r="R74" s="413"/>
    </row>
    <row r="75" spans="2:18" ht="30" x14ac:dyDescent="0.25"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398" t="s">
        <v>1</v>
      </c>
      <c r="M75" s="399"/>
      <c r="N75" s="398" t="s">
        <v>2</v>
      </c>
      <c r="O75" s="399"/>
      <c r="P75" s="169" t="s">
        <v>10</v>
      </c>
      <c r="Q75" s="413"/>
      <c r="R75" s="413"/>
    </row>
    <row r="76" spans="2:18" x14ac:dyDescent="0.25"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169" t="s">
        <v>4</v>
      </c>
      <c r="M76" s="169" t="s">
        <v>3</v>
      </c>
      <c r="N76" s="169" t="s">
        <v>4</v>
      </c>
      <c r="O76" s="169" t="s">
        <v>3</v>
      </c>
      <c r="P76" s="169" t="s">
        <v>3</v>
      </c>
      <c r="Q76" s="174" t="s">
        <v>1</v>
      </c>
      <c r="R76" s="174" t="s">
        <v>2</v>
      </c>
    </row>
    <row r="77" spans="2:18" x14ac:dyDescent="0.25">
      <c r="B77" s="181" t="s">
        <v>0</v>
      </c>
      <c r="C77" s="400">
        <v>42741</v>
      </c>
      <c r="D77" s="155">
        <v>81</v>
      </c>
      <c r="E77" s="155">
        <v>3529</v>
      </c>
      <c r="F77" s="155">
        <v>33</v>
      </c>
      <c r="G77" s="182">
        <v>1960000</v>
      </c>
      <c r="H77" s="182">
        <v>157000</v>
      </c>
      <c r="I77" s="155">
        <v>50</v>
      </c>
      <c r="J77" s="155">
        <v>58</v>
      </c>
      <c r="K77" s="155"/>
      <c r="L77" s="155">
        <v>56</v>
      </c>
      <c r="M77" s="155">
        <v>57</v>
      </c>
      <c r="N77" s="155">
        <v>89</v>
      </c>
      <c r="O77" s="155">
        <v>91</v>
      </c>
      <c r="P77" s="155">
        <f>O77+M77</f>
        <v>148</v>
      </c>
      <c r="Q77" s="156">
        <v>55</v>
      </c>
      <c r="R77" s="156">
        <v>17</v>
      </c>
    </row>
    <row r="78" spans="2:18" x14ac:dyDescent="0.25">
      <c r="B78" s="180" t="s">
        <v>24</v>
      </c>
      <c r="C78" s="401"/>
      <c r="D78" s="110">
        <v>25</v>
      </c>
      <c r="E78" s="110">
        <v>54</v>
      </c>
      <c r="F78" s="110">
        <v>4</v>
      </c>
      <c r="G78" s="110">
        <v>540</v>
      </c>
      <c r="H78" s="110">
        <v>100</v>
      </c>
      <c r="I78" s="110">
        <v>0</v>
      </c>
      <c r="J78" s="110">
        <v>8</v>
      </c>
      <c r="K78" s="110"/>
      <c r="L78" s="110">
        <v>4</v>
      </c>
      <c r="M78" s="110">
        <v>4</v>
      </c>
      <c r="N78" s="110">
        <v>3</v>
      </c>
      <c r="O78" s="110">
        <v>3</v>
      </c>
      <c r="P78" s="155">
        <f t="shared" ref="P78:P81" si="20">O78+M78</f>
        <v>7</v>
      </c>
      <c r="Q78" s="110">
        <v>2</v>
      </c>
      <c r="R78" s="110">
        <v>0</v>
      </c>
    </row>
    <row r="79" spans="2:18" x14ac:dyDescent="0.25">
      <c r="B79" s="180" t="s">
        <v>25</v>
      </c>
      <c r="C79" s="401"/>
      <c r="D79" s="110">
        <v>19</v>
      </c>
      <c r="E79" s="110">
        <v>0</v>
      </c>
      <c r="F79" s="182">
        <v>0</v>
      </c>
      <c r="G79" s="110">
        <v>0</v>
      </c>
      <c r="H79" s="110">
        <v>0</v>
      </c>
      <c r="I79" s="110">
        <v>74</v>
      </c>
      <c r="J79" s="110">
        <v>0</v>
      </c>
      <c r="K79" s="110"/>
      <c r="L79" s="110">
        <v>4</v>
      </c>
      <c r="M79" s="110">
        <v>4</v>
      </c>
      <c r="N79" s="110">
        <v>3</v>
      </c>
      <c r="O79" s="110">
        <v>3</v>
      </c>
      <c r="P79" s="155">
        <f t="shared" si="20"/>
        <v>7</v>
      </c>
      <c r="Q79" s="113">
        <v>0</v>
      </c>
      <c r="R79" s="112">
        <v>0</v>
      </c>
    </row>
    <row r="80" spans="2:18" x14ac:dyDescent="0.25">
      <c r="B80" s="181" t="s">
        <v>161</v>
      </c>
      <c r="C80" s="401"/>
      <c r="D80" s="182">
        <v>24</v>
      </c>
      <c r="E80" s="182">
        <v>440</v>
      </c>
      <c r="F80" s="182">
        <v>0</v>
      </c>
      <c r="G80" s="182">
        <v>262155</v>
      </c>
      <c r="H80" s="182">
        <v>6700</v>
      </c>
      <c r="I80" s="182">
        <v>18</v>
      </c>
      <c r="J80" s="182">
        <v>21</v>
      </c>
      <c r="K80" s="182"/>
      <c r="L80" s="182">
        <v>13</v>
      </c>
      <c r="M80" s="182">
        <v>12</v>
      </c>
      <c r="N80" s="182">
        <v>2</v>
      </c>
      <c r="O80" s="182">
        <v>3</v>
      </c>
      <c r="P80" s="155">
        <f t="shared" si="20"/>
        <v>15</v>
      </c>
      <c r="Q80" s="135">
        <v>2</v>
      </c>
      <c r="R80" s="135">
        <v>0</v>
      </c>
    </row>
    <row r="81" spans="2:18" x14ac:dyDescent="0.25">
      <c r="B81" s="180" t="s">
        <v>85</v>
      </c>
      <c r="C81" s="436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55">
        <f t="shared" si="20"/>
        <v>0</v>
      </c>
      <c r="Q81" s="114"/>
      <c r="R81" s="114"/>
    </row>
    <row r="82" spans="2:18" x14ac:dyDescent="0.25">
      <c r="B82" s="402"/>
      <c r="C82" s="403"/>
      <c r="D82" s="183">
        <f>D77+D78+D79+D80+D81</f>
        <v>149</v>
      </c>
      <c r="E82" s="183">
        <f t="shared" ref="E82:J82" si="21">E77+E78+E79+E80+E81</f>
        <v>4023</v>
      </c>
      <c r="F82" s="183">
        <f t="shared" si="21"/>
        <v>37</v>
      </c>
      <c r="G82" s="183">
        <f t="shared" si="21"/>
        <v>2222695</v>
      </c>
      <c r="H82" s="183">
        <f t="shared" si="21"/>
        <v>163800</v>
      </c>
      <c r="I82" s="183">
        <f t="shared" si="21"/>
        <v>142</v>
      </c>
      <c r="J82" s="183">
        <f t="shared" si="21"/>
        <v>87</v>
      </c>
      <c r="K82" s="183">
        <f>SUM(K77:K81)</f>
        <v>0</v>
      </c>
      <c r="L82" s="183">
        <f t="shared" ref="L82:O82" si="22">L77+L78+L79+L80+L81</f>
        <v>77</v>
      </c>
      <c r="M82" s="183">
        <f t="shared" si="22"/>
        <v>77</v>
      </c>
      <c r="N82" s="183">
        <f t="shared" si="22"/>
        <v>97</v>
      </c>
      <c r="O82" s="183">
        <f t="shared" si="22"/>
        <v>100</v>
      </c>
      <c r="P82" s="183">
        <f>P77+P78+P79+P80+P81</f>
        <v>177</v>
      </c>
      <c r="Q82" s="183">
        <f t="shared" ref="Q82:R82" si="23">Q77+Q78+Q79+Q80+Q81</f>
        <v>59</v>
      </c>
      <c r="R82" s="183">
        <f t="shared" si="23"/>
        <v>17</v>
      </c>
    </row>
    <row r="84" spans="2:18" s="179" customFormat="1" x14ac:dyDescent="0.25"/>
    <row r="86" spans="2:18" ht="18.75" x14ac:dyDescent="0.3">
      <c r="B86" s="405" t="s">
        <v>168</v>
      </c>
      <c r="C86" s="405"/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179"/>
      <c r="Q86" s="179"/>
      <c r="R86" s="179"/>
    </row>
    <row r="87" spans="2:18" x14ac:dyDescent="0.25"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2:18" ht="15" customHeight="1" x14ac:dyDescent="0.25">
      <c r="B88" s="406" t="s">
        <v>5</v>
      </c>
      <c r="C88" s="406" t="s">
        <v>12</v>
      </c>
      <c r="D88" s="406" t="s">
        <v>6</v>
      </c>
      <c r="E88" s="406" t="s">
        <v>17</v>
      </c>
      <c r="F88" s="406" t="s">
        <v>15</v>
      </c>
      <c r="G88" s="406" t="s">
        <v>100</v>
      </c>
      <c r="H88" s="406" t="s">
        <v>14</v>
      </c>
      <c r="I88" s="406" t="s">
        <v>13</v>
      </c>
      <c r="J88" s="406" t="s">
        <v>8</v>
      </c>
      <c r="K88" s="406" t="s">
        <v>138</v>
      </c>
      <c r="L88" s="398" t="s">
        <v>113</v>
      </c>
      <c r="M88" s="409"/>
      <c r="N88" s="409"/>
      <c r="O88" s="409"/>
      <c r="P88" s="399"/>
      <c r="Q88" s="413" t="s">
        <v>16</v>
      </c>
      <c r="R88" s="413"/>
    </row>
    <row r="89" spans="2:18" ht="30" x14ac:dyDescent="0.25"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398" t="s">
        <v>1</v>
      </c>
      <c r="M89" s="399"/>
      <c r="N89" s="398" t="s">
        <v>2</v>
      </c>
      <c r="O89" s="399"/>
      <c r="P89" s="169" t="s">
        <v>10</v>
      </c>
      <c r="Q89" s="413"/>
      <c r="R89" s="413"/>
    </row>
    <row r="90" spans="2:18" x14ac:dyDescent="0.25"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169" t="s">
        <v>4</v>
      </c>
      <c r="M90" s="169" t="s">
        <v>3</v>
      </c>
      <c r="N90" s="169" t="s">
        <v>4</v>
      </c>
      <c r="O90" s="169" t="s">
        <v>3</v>
      </c>
      <c r="P90" s="169" t="s">
        <v>3</v>
      </c>
      <c r="Q90" s="174" t="s">
        <v>1</v>
      </c>
      <c r="R90" s="174" t="s">
        <v>2</v>
      </c>
    </row>
    <row r="91" spans="2:18" x14ac:dyDescent="0.25">
      <c r="B91" s="181" t="s">
        <v>0</v>
      </c>
      <c r="C91" s="400">
        <v>42742</v>
      </c>
      <c r="D91" s="155">
        <v>62</v>
      </c>
      <c r="E91" s="155">
        <v>323</v>
      </c>
      <c r="F91" s="155">
        <v>0</v>
      </c>
      <c r="G91" s="182">
        <v>674000</v>
      </c>
      <c r="H91" s="182">
        <v>9000</v>
      </c>
      <c r="I91" s="155">
        <v>10</v>
      </c>
      <c r="J91" s="155">
        <v>26</v>
      </c>
      <c r="K91" s="155"/>
      <c r="L91" s="155">
        <v>45</v>
      </c>
      <c r="M91" s="155">
        <v>29</v>
      </c>
      <c r="N91" s="155">
        <v>50</v>
      </c>
      <c r="O91" s="155">
        <v>62</v>
      </c>
      <c r="P91" s="155">
        <f>O91+M91</f>
        <v>91</v>
      </c>
      <c r="Q91" s="156">
        <v>32</v>
      </c>
      <c r="R91" s="156">
        <v>8</v>
      </c>
    </row>
    <row r="92" spans="2:18" x14ac:dyDescent="0.25">
      <c r="B92" s="180" t="s">
        <v>24</v>
      </c>
      <c r="C92" s="401"/>
      <c r="D92" s="110">
        <v>35</v>
      </c>
      <c r="E92" s="110">
        <v>30</v>
      </c>
      <c r="F92" s="110">
        <v>6</v>
      </c>
      <c r="G92" s="110">
        <v>33000</v>
      </c>
      <c r="H92" s="110">
        <v>0</v>
      </c>
      <c r="I92" s="110">
        <v>8</v>
      </c>
      <c r="J92" s="110">
        <v>5</v>
      </c>
      <c r="K92" s="110"/>
      <c r="L92" s="110">
        <v>5</v>
      </c>
      <c r="M92" s="110">
        <v>5</v>
      </c>
      <c r="N92" s="110">
        <v>7</v>
      </c>
      <c r="O92" s="110">
        <v>6</v>
      </c>
      <c r="P92" s="155">
        <f t="shared" ref="P92:P95" si="24">O92+M92</f>
        <v>11</v>
      </c>
      <c r="Q92" s="110">
        <v>2</v>
      </c>
      <c r="R92" s="110">
        <v>0</v>
      </c>
    </row>
    <row r="93" spans="2:18" x14ac:dyDescent="0.25">
      <c r="B93" s="180" t="s">
        <v>25</v>
      </c>
      <c r="C93" s="401"/>
      <c r="D93" s="110">
        <v>19</v>
      </c>
      <c r="E93" s="110">
        <v>0</v>
      </c>
      <c r="F93" s="182">
        <v>0</v>
      </c>
      <c r="G93" s="110">
        <v>0</v>
      </c>
      <c r="H93" s="110">
        <v>0</v>
      </c>
      <c r="I93" s="110">
        <v>0</v>
      </c>
      <c r="J93" s="110">
        <v>0</v>
      </c>
      <c r="K93" s="110"/>
      <c r="L93" s="110">
        <v>3</v>
      </c>
      <c r="M93" s="110">
        <v>3</v>
      </c>
      <c r="N93" s="110">
        <v>3</v>
      </c>
      <c r="O93" s="110">
        <v>3</v>
      </c>
      <c r="P93" s="155">
        <f t="shared" si="24"/>
        <v>6</v>
      </c>
      <c r="Q93" s="113">
        <v>0</v>
      </c>
      <c r="R93" s="112">
        <v>0</v>
      </c>
    </row>
    <row r="94" spans="2:18" x14ac:dyDescent="0.25">
      <c r="B94" s="181" t="s">
        <v>161</v>
      </c>
      <c r="C94" s="401"/>
      <c r="D94" s="182">
        <v>15</v>
      </c>
      <c r="E94" s="182">
        <v>0</v>
      </c>
      <c r="F94" s="182">
        <v>0</v>
      </c>
      <c r="G94" s="182">
        <v>106532</v>
      </c>
      <c r="H94" s="182">
        <v>2800</v>
      </c>
      <c r="I94" s="182">
        <v>11</v>
      </c>
      <c r="J94" s="182">
        <v>14</v>
      </c>
      <c r="K94" s="182"/>
      <c r="L94" s="182">
        <v>2</v>
      </c>
      <c r="M94" s="182">
        <v>2</v>
      </c>
      <c r="N94" s="182">
        <v>2</v>
      </c>
      <c r="O94" s="182">
        <v>2</v>
      </c>
      <c r="P94" s="155">
        <f t="shared" si="24"/>
        <v>4</v>
      </c>
      <c r="Q94" s="135">
        <v>2</v>
      </c>
      <c r="R94" s="135">
        <v>0</v>
      </c>
    </row>
    <row r="95" spans="2:18" x14ac:dyDescent="0.25">
      <c r="B95" s="180" t="s">
        <v>85</v>
      </c>
      <c r="C95" s="436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55">
        <f t="shared" si="24"/>
        <v>0</v>
      </c>
      <c r="Q95" s="114"/>
      <c r="R95" s="114"/>
    </row>
    <row r="96" spans="2:18" x14ac:dyDescent="0.25">
      <c r="B96" s="402"/>
      <c r="C96" s="403"/>
      <c r="D96" s="183">
        <f>D91+D92+D93+D94+D95</f>
        <v>131</v>
      </c>
      <c r="E96" s="183">
        <f t="shared" ref="E96:J96" si="25">E91+E92+E93+E94+E95</f>
        <v>353</v>
      </c>
      <c r="F96" s="183">
        <f t="shared" si="25"/>
        <v>6</v>
      </c>
      <c r="G96" s="183">
        <f t="shared" si="25"/>
        <v>813532</v>
      </c>
      <c r="H96" s="183">
        <f t="shared" si="25"/>
        <v>11800</v>
      </c>
      <c r="I96" s="183">
        <f t="shared" si="25"/>
        <v>29</v>
      </c>
      <c r="J96" s="183">
        <f t="shared" si="25"/>
        <v>45</v>
      </c>
      <c r="K96" s="183">
        <f>SUM(K91:K95)</f>
        <v>0</v>
      </c>
      <c r="L96" s="183">
        <f t="shared" ref="L96:O96" si="26">L91+L92+L93+L94+L95</f>
        <v>55</v>
      </c>
      <c r="M96" s="183">
        <f t="shared" si="26"/>
        <v>39</v>
      </c>
      <c r="N96" s="183">
        <f t="shared" si="26"/>
        <v>62</v>
      </c>
      <c r="O96" s="183">
        <f t="shared" si="26"/>
        <v>73</v>
      </c>
      <c r="P96" s="183">
        <f>P91+P92+P93+P94+P95</f>
        <v>112</v>
      </c>
      <c r="Q96" s="183">
        <f t="shared" ref="Q96:R96" si="27">Q91+Q92+Q93+Q94+Q95</f>
        <v>36</v>
      </c>
      <c r="R96" s="183">
        <f t="shared" si="27"/>
        <v>8</v>
      </c>
    </row>
    <row r="100" spans="2:18" ht="18.75" x14ac:dyDescent="0.3">
      <c r="B100" s="405" t="s">
        <v>169</v>
      </c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179"/>
      <c r="Q100" s="179"/>
      <c r="R100" s="179"/>
    </row>
    <row r="101" spans="2:18" x14ac:dyDescent="0.25"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2:18" x14ac:dyDescent="0.25">
      <c r="B102" s="406" t="s">
        <v>5</v>
      </c>
      <c r="C102" s="406" t="s">
        <v>12</v>
      </c>
      <c r="D102" s="406" t="s">
        <v>6</v>
      </c>
      <c r="E102" s="406" t="s">
        <v>17</v>
      </c>
      <c r="F102" s="406" t="s">
        <v>15</v>
      </c>
      <c r="G102" s="406" t="s">
        <v>100</v>
      </c>
      <c r="H102" s="406" t="s">
        <v>14</v>
      </c>
      <c r="I102" s="406" t="s">
        <v>13</v>
      </c>
      <c r="J102" s="406" t="s">
        <v>8</v>
      </c>
      <c r="K102" s="406" t="s">
        <v>138</v>
      </c>
      <c r="L102" s="398" t="s">
        <v>113</v>
      </c>
      <c r="M102" s="409"/>
      <c r="N102" s="409"/>
      <c r="O102" s="409"/>
      <c r="P102" s="399"/>
      <c r="Q102" s="413" t="s">
        <v>16</v>
      </c>
      <c r="R102" s="413"/>
    </row>
    <row r="103" spans="2:18" ht="30" x14ac:dyDescent="0.25">
      <c r="B103" s="407"/>
      <c r="C103" s="407"/>
      <c r="D103" s="407"/>
      <c r="E103" s="407"/>
      <c r="F103" s="407"/>
      <c r="G103" s="407"/>
      <c r="H103" s="407"/>
      <c r="I103" s="407"/>
      <c r="J103" s="407"/>
      <c r="K103" s="407"/>
      <c r="L103" s="398" t="s">
        <v>1</v>
      </c>
      <c r="M103" s="399"/>
      <c r="N103" s="398" t="s">
        <v>2</v>
      </c>
      <c r="O103" s="399"/>
      <c r="P103" s="169" t="s">
        <v>10</v>
      </c>
      <c r="Q103" s="413"/>
      <c r="R103" s="413"/>
    </row>
    <row r="104" spans="2:18" x14ac:dyDescent="0.25"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169" t="s">
        <v>4</v>
      </c>
      <c r="M104" s="169" t="s">
        <v>3</v>
      </c>
      <c r="N104" s="169" t="s">
        <v>4</v>
      </c>
      <c r="O104" s="169" t="s">
        <v>3</v>
      </c>
      <c r="P104" s="169" t="s">
        <v>3</v>
      </c>
      <c r="Q104" s="174" t="s">
        <v>1</v>
      </c>
      <c r="R104" s="174" t="s">
        <v>2</v>
      </c>
    </row>
    <row r="105" spans="2:18" x14ac:dyDescent="0.25">
      <c r="B105" s="181" t="s">
        <v>0</v>
      </c>
      <c r="C105" s="400">
        <v>42743</v>
      </c>
      <c r="D105" s="202">
        <v>253</v>
      </c>
      <c r="E105" s="202">
        <v>3512</v>
      </c>
      <c r="F105" s="202">
        <v>6</v>
      </c>
      <c r="G105" s="200">
        <v>1830000</v>
      </c>
      <c r="H105" s="200">
        <v>104000</v>
      </c>
      <c r="I105" s="202">
        <v>39</v>
      </c>
      <c r="J105" s="202">
        <v>38</v>
      </c>
      <c r="K105" s="202"/>
      <c r="L105" s="202">
        <v>35</v>
      </c>
      <c r="M105" s="202">
        <v>35</v>
      </c>
      <c r="N105" s="202">
        <v>105</v>
      </c>
      <c r="O105" s="202">
        <v>94</v>
      </c>
      <c r="P105" s="155">
        <f>O105+M105</f>
        <v>129</v>
      </c>
      <c r="Q105" s="208">
        <v>29</v>
      </c>
      <c r="R105" s="208">
        <v>44</v>
      </c>
    </row>
    <row r="106" spans="2:18" x14ac:dyDescent="0.25">
      <c r="B106" s="180" t="s">
        <v>24</v>
      </c>
      <c r="C106" s="401"/>
      <c r="D106" s="201">
        <v>46.35</v>
      </c>
      <c r="E106" s="201">
        <v>2933.4</v>
      </c>
      <c r="F106" s="201">
        <v>23.5</v>
      </c>
      <c r="G106" s="201">
        <v>36420</v>
      </c>
      <c r="H106" s="201">
        <v>80180</v>
      </c>
      <c r="I106" s="201">
        <v>24</v>
      </c>
      <c r="J106" s="201">
        <v>7</v>
      </c>
      <c r="K106" s="201">
        <v>0</v>
      </c>
      <c r="L106" s="201">
        <v>24</v>
      </c>
      <c r="M106" s="201">
        <v>31</v>
      </c>
      <c r="N106" s="201">
        <v>21</v>
      </c>
      <c r="O106" s="201">
        <v>7</v>
      </c>
      <c r="P106" s="155">
        <f t="shared" ref="P106:P109" si="28">O106+M106</f>
        <v>38</v>
      </c>
      <c r="Q106" s="204">
        <v>16</v>
      </c>
      <c r="R106" s="204">
        <v>0</v>
      </c>
    </row>
    <row r="107" spans="2:18" x14ac:dyDescent="0.25">
      <c r="B107" s="180" t="s">
        <v>25</v>
      </c>
      <c r="C107" s="401"/>
      <c r="D107" s="201">
        <v>19</v>
      </c>
      <c r="E107" s="201">
        <v>0</v>
      </c>
      <c r="F107" s="200">
        <v>0</v>
      </c>
      <c r="G107" s="201">
        <v>0</v>
      </c>
      <c r="H107" s="201">
        <v>0</v>
      </c>
      <c r="I107" s="201">
        <v>0</v>
      </c>
      <c r="J107" s="201">
        <v>0</v>
      </c>
      <c r="K107" s="201"/>
      <c r="L107" s="201">
        <v>2</v>
      </c>
      <c r="M107" s="201">
        <v>2</v>
      </c>
      <c r="N107" s="201">
        <v>2</v>
      </c>
      <c r="O107" s="201">
        <v>2</v>
      </c>
      <c r="P107" s="155">
        <f t="shared" si="28"/>
        <v>4</v>
      </c>
      <c r="Q107" s="205"/>
      <c r="R107" s="203"/>
    </row>
    <row r="108" spans="2:18" x14ac:dyDescent="0.25">
      <c r="B108" s="181" t="s">
        <v>161</v>
      </c>
      <c r="C108" s="401"/>
      <c r="D108" s="200">
        <v>12</v>
      </c>
      <c r="E108" s="200">
        <v>0</v>
      </c>
      <c r="F108" s="200">
        <v>0</v>
      </c>
      <c r="G108" s="200">
        <v>97747</v>
      </c>
      <c r="H108" s="200">
        <v>5300</v>
      </c>
      <c r="I108" s="200">
        <v>10</v>
      </c>
      <c r="J108" s="200">
        <v>16</v>
      </c>
      <c r="K108" s="200"/>
      <c r="L108" s="200">
        <v>4</v>
      </c>
      <c r="M108" s="200">
        <v>4</v>
      </c>
      <c r="N108" s="200">
        <v>2</v>
      </c>
      <c r="O108" s="200">
        <v>2</v>
      </c>
      <c r="P108" s="155">
        <f t="shared" si="28"/>
        <v>6</v>
      </c>
      <c r="Q108" s="207">
        <v>2</v>
      </c>
      <c r="R108" s="207">
        <v>0</v>
      </c>
    </row>
    <row r="109" spans="2:18" x14ac:dyDescent="0.25">
      <c r="B109" s="180" t="s">
        <v>85</v>
      </c>
      <c r="C109" s="436"/>
      <c r="D109" s="200">
        <v>2.6</v>
      </c>
      <c r="E109" s="200">
        <v>0</v>
      </c>
      <c r="F109" s="200">
        <v>27</v>
      </c>
      <c r="G109" s="200">
        <v>0</v>
      </c>
      <c r="H109" s="200">
        <v>50593</v>
      </c>
      <c r="I109" s="200">
        <v>0</v>
      </c>
      <c r="J109" s="200">
        <v>14</v>
      </c>
      <c r="K109" s="200"/>
      <c r="L109" s="200">
        <v>3</v>
      </c>
      <c r="M109" s="200">
        <v>5</v>
      </c>
      <c r="N109" s="200">
        <v>0</v>
      </c>
      <c r="O109" s="200">
        <v>0</v>
      </c>
      <c r="P109" s="155">
        <f t="shared" si="28"/>
        <v>5</v>
      </c>
      <c r="Q109" s="206">
        <v>0</v>
      </c>
      <c r="R109" s="206">
        <v>0</v>
      </c>
    </row>
    <row r="110" spans="2:18" x14ac:dyDescent="0.25">
      <c r="B110" s="402"/>
      <c r="C110" s="403"/>
      <c r="D110" s="183">
        <f>D105+D106+D107+D108+D109</f>
        <v>332.95000000000005</v>
      </c>
      <c r="E110" s="183">
        <f t="shared" ref="E110:J110" si="29">E105+E106+E107+E108+E109</f>
        <v>6445.4</v>
      </c>
      <c r="F110" s="183">
        <f t="shared" si="29"/>
        <v>56.5</v>
      </c>
      <c r="G110" s="183">
        <f t="shared" si="29"/>
        <v>1964167</v>
      </c>
      <c r="H110" s="183">
        <f t="shared" si="29"/>
        <v>240073</v>
      </c>
      <c r="I110" s="183">
        <f t="shared" si="29"/>
        <v>73</v>
      </c>
      <c r="J110" s="183">
        <f t="shared" si="29"/>
        <v>75</v>
      </c>
      <c r="K110" s="183">
        <f>SUM(K105:K109)</f>
        <v>0</v>
      </c>
      <c r="L110" s="183">
        <f t="shared" ref="L110:O110" si="30">L105+L106+L107+L108+L109</f>
        <v>68</v>
      </c>
      <c r="M110" s="183">
        <f t="shared" si="30"/>
        <v>77</v>
      </c>
      <c r="N110" s="183">
        <f t="shared" si="30"/>
        <v>130</v>
      </c>
      <c r="O110" s="183">
        <f t="shared" si="30"/>
        <v>105</v>
      </c>
      <c r="P110" s="183">
        <f>P105+P106+P107+P108+P109</f>
        <v>182</v>
      </c>
      <c r="Q110" s="183">
        <f t="shared" ref="Q110:R110" si="31">Q105+Q106+Q107+Q108+Q109</f>
        <v>47</v>
      </c>
      <c r="R110" s="183">
        <f t="shared" si="31"/>
        <v>44</v>
      </c>
    </row>
    <row r="114" spans="2:18" ht="18.75" x14ac:dyDescent="0.3">
      <c r="B114" s="405" t="s">
        <v>170</v>
      </c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179"/>
      <c r="Q114" s="179"/>
      <c r="R114" s="179"/>
    </row>
    <row r="115" spans="2:18" x14ac:dyDescent="0.25"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2:18" x14ac:dyDescent="0.25">
      <c r="B116" s="406" t="s">
        <v>5</v>
      </c>
      <c r="C116" s="406" t="s">
        <v>12</v>
      </c>
      <c r="D116" s="406" t="s">
        <v>6</v>
      </c>
      <c r="E116" s="406" t="s">
        <v>17</v>
      </c>
      <c r="F116" s="406" t="s">
        <v>15</v>
      </c>
      <c r="G116" s="406" t="s">
        <v>100</v>
      </c>
      <c r="H116" s="406" t="s">
        <v>14</v>
      </c>
      <c r="I116" s="406" t="s">
        <v>13</v>
      </c>
      <c r="J116" s="406" t="s">
        <v>8</v>
      </c>
      <c r="K116" s="406" t="s">
        <v>138</v>
      </c>
      <c r="L116" s="398" t="s">
        <v>113</v>
      </c>
      <c r="M116" s="409"/>
      <c r="N116" s="409"/>
      <c r="O116" s="409"/>
      <c r="P116" s="399"/>
      <c r="Q116" s="413" t="s">
        <v>16</v>
      </c>
      <c r="R116" s="413"/>
    </row>
    <row r="117" spans="2:18" ht="30" x14ac:dyDescent="0.25">
      <c r="B117" s="407"/>
      <c r="C117" s="407"/>
      <c r="D117" s="407"/>
      <c r="E117" s="407"/>
      <c r="F117" s="407"/>
      <c r="G117" s="407"/>
      <c r="H117" s="407"/>
      <c r="I117" s="407"/>
      <c r="J117" s="407"/>
      <c r="K117" s="407"/>
      <c r="L117" s="398" t="s">
        <v>1</v>
      </c>
      <c r="M117" s="399"/>
      <c r="N117" s="398" t="s">
        <v>2</v>
      </c>
      <c r="O117" s="399"/>
      <c r="P117" s="169" t="s">
        <v>10</v>
      </c>
      <c r="Q117" s="413"/>
      <c r="R117" s="413"/>
    </row>
    <row r="118" spans="2:18" x14ac:dyDescent="0.25"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169" t="s">
        <v>4</v>
      </c>
      <c r="M118" s="169" t="s">
        <v>3</v>
      </c>
      <c r="N118" s="169" t="s">
        <v>4</v>
      </c>
      <c r="O118" s="169" t="s">
        <v>3</v>
      </c>
      <c r="P118" s="169" t="s">
        <v>3</v>
      </c>
      <c r="Q118" s="174" t="s">
        <v>1</v>
      </c>
      <c r="R118" s="174" t="s">
        <v>2</v>
      </c>
    </row>
    <row r="119" spans="2:18" x14ac:dyDescent="0.25">
      <c r="B119" s="181" t="s">
        <v>0</v>
      </c>
      <c r="C119" s="400">
        <v>42744</v>
      </c>
      <c r="D119" s="155">
        <v>225</v>
      </c>
      <c r="E119" s="155">
        <v>4570</v>
      </c>
      <c r="F119" s="155">
        <v>29</v>
      </c>
      <c r="G119" s="182">
        <v>1490000</v>
      </c>
      <c r="H119" s="182">
        <v>144000</v>
      </c>
      <c r="I119" s="155">
        <v>61</v>
      </c>
      <c r="J119" s="155">
        <v>51</v>
      </c>
      <c r="K119" s="155">
        <v>24</v>
      </c>
      <c r="L119" s="155">
        <v>53</v>
      </c>
      <c r="M119" s="155">
        <v>51</v>
      </c>
      <c r="N119" s="155">
        <v>104</v>
      </c>
      <c r="O119" s="155">
        <v>103</v>
      </c>
      <c r="P119" s="155">
        <f>O119+M119</f>
        <v>154</v>
      </c>
      <c r="Q119" s="156">
        <v>83</v>
      </c>
      <c r="R119" s="156">
        <v>16</v>
      </c>
    </row>
    <row r="120" spans="2:18" x14ac:dyDescent="0.25">
      <c r="B120" s="180" t="s">
        <v>24</v>
      </c>
      <c r="C120" s="401"/>
      <c r="D120" s="110">
        <v>44.1</v>
      </c>
      <c r="E120" s="110">
        <v>0</v>
      </c>
      <c r="F120" s="110">
        <v>0</v>
      </c>
      <c r="G120" s="110">
        <v>712356</v>
      </c>
      <c r="H120" s="110">
        <v>119200</v>
      </c>
      <c r="I120" s="110">
        <v>0</v>
      </c>
      <c r="J120" s="110">
        <v>57</v>
      </c>
      <c r="K120" s="110">
        <v>0</v>
      </c>
      <c r="L120" s="110">
        <v>7</v>
      </c>
      <c r="M120" s="110">
        <v>7</v>
      </c>
      <c r="N120" s="110">
        <v>6</v>
      </c>
      <c r="O120" s="110">
        <v>6</v>
      </c>
      <c r="P120" s="155">
        <f t="shared" ref="P120:P123" si="32">O120+M120</f>
        <v>13</v>
      </c>
      <c r="Q120" s="110">
        <v>17</v>
      </c>
      <c r="R120" s="110">
        <v>0</v>
      </c>
    </row>
    <row r="121" spans="2:18" x14ac:dyDescent="0.25">
      <c r="B121" s="180" t="s">
        <v>25</v>
      </c>
      <c r="C121" s="401"/>
      <c r="D121" s="110">
        <v>19</v>
      </c>
      <c r="E121" s="110">
        <v>627</v>
      </c>
      <c r="F121" s="182">
        <v>0</v>
      </c>
      <c r="G121" s="110">
        <v>27000</v>
      </c>
      <c r="H121" s="110">
        <v>2670</v>
      </c>
      <c r="I121" s="110">
        <v>44</v>
      </c>
      <c r="J121" s="110">
        <v>1</v>
      </c>
      <c r="K121" s="110">
        <v>1</v>
      </c>
      <c r="L121" s="110">
        <v>13</v>
      </c>
      <c r="M121" s="110">
        <v>13</v>
      </c>
      <c r="N121" s="110">
        <v>3</v>
      </c>
      <c r="O121" s="110">
        <v>3</v>
      </c>
      <c r="P121" s="155">
        <f t="shared" si="32"/>
        <v>16</v>
      </c>
      <c r="Q121" s="113">
        <v>0</v>
      </c>
      <c r="R121" s="112">
        <v>0</v>
      </c>
    </row>
    <row r="122" spans="2:18" x14ac:dyDescent="0.25">
      <c r="B122" s="181" t="s">
        <v>161</v>
      </c>
      <c r="C122" s="401"/>
      <c r="D122" s="182">
        <v>15</v>
      </c>
      <c r="E122" s="182">
        <v>240</v>
      </c>
      <c r="F122" s="182">
        <v>0</v>
      </c>
      <c r="G122" s="182">
        <v>138905</v>
      </c>
      <c r="H122" s="182">
        <v>8700</v>
      </c>
      <c r="I122" s="182">
        <v>14</v>
      </c>
      <c r="J122" s="182">
        <v>15</v>
      </c>
      <c r="K122" s="182">
        <v>1</v>
      </c>
      <c r="L122" s="182">
        <v>12</v>
      </c>
      <c r="M122" s="182">
        <v>12</v>
      </c>
      <c r="N122" s="182">
        <v>2</v>
      </c>
      <c r="O122" s="182">
        <v>2</v>
      </c>
      <c r="P122" s="155">
        <f t="shared" si="32"/>
        <v>14</v>
      </c>
      <c r="Q122" s="135">
        <v>6</v>
      </c>
      <c r="R122" s="135">
        <v>0</v>
      </c>
    </row>
    <row r="123" spans="2:18" x14ac:dyDescent="0.25">
      <c r="B123" s="180" t="s">
        <v>85</v>
      </c>
      <c r="C123" s="436"/>
      <c r="D123" s="182">
        <v>10</v>
      </c>
      <c r="E123" s="182">
        <v>155</v>
      </c>
      <c r="F123" s="182">
        <v>0</v>
      </c>
      <c r="G123" s="182">
        <v>0</v>
      </c>
      <c r="H123" s="182">
        <v>205109.5</v>
      </c>
      <c r="I123" s="182">
        <v>0</v>
      </c>
      <c r="J123" s="182">
        <v>56</v>
      </c>
      <c r="K123" s="182">
        <v>9</v>
      </c>
      <c r="L123" s="182">
        <v>30</v>
      </c>
      <c r="M123" s="182">
        <v>30</v>
      </c>
      <c r="N123" s="182">
        <v>0</v>
      </c>
      <c r="O123" s="182">
        <v>0</v>
      </c>
      <c r="P123" s="155">
        <f t="shared" si="32"/>
        <v>30</v>
      </c>
      <c r="Q123" s="114">
        <v>104</v>
      </c>
      <c r="R123" s="114">
        <v>0</v>
      </c>
    </row>
    <row r="124" spans="2:18" x14ac:dyDescent="0.25">
      <c r="B124" s="402"/>
      <c r="C124" s="403"/>
      <c r="D124" s="183">
        <f>D119+D120+D121+D122+D123</f>
        <v>313.10000000000002</v>
      </c>
      <c r="E124" s="183">
        <f t="shared" ref="E124:J124" si="33">E119+E120+E121+E122+E123</f>
        <v>5592</v>
      </c>
      <c r="F124" s="183">
        <f t="shared" si="33"/>
        <v>29</v>
      </c>
      <c r="G124" s="183">
        <f t="shared" si="33"/>
        <v>2368261</v>
      </c>
      <c r="H124" s="183">
        <f t="shared" si="33"/>
        <v>479679.5</v>
      </c>
      <c r="I124" s="183">
        <f t="shared" si="33"/>
        <v>119</v>
      </c>
      <c r="J124" s="183">
        <f t="shared" si="33"/>
        <v>180</v>
      </c>
      <c r="K124" s="183">
        <f>SUM(K119:K123)</f>
        <v>35</v>
      </c>
      <c r="L124" s="183">
        <f t="shared" ref="L124:O124" si="34">L119+L120+L121+L122+L123</f>
        <v>115</v>
      </c>
      <c r="M124" s="183">
        <f t="shared" si="34"/>
        <v>113</v>
      </c>
      <c r="N124" s="183">
        <f t="shared" si="34"/>
        <v>115</v>
      </c>
      <c r="O124" s="183">
        <f t="shared" si="34"/>
        <v>114</v>
      </c>
      <c r="P124" s="183">
        <f>P119+P120+P121+P122+P123</f>
        <v>227</v>
      </c>
      <c r="Q124" s="183">
        <f t="shared" ref="Q124:R124" si="35">Q119+Q120+Q121+Q122+Q123</f>
        <v>210</v>
      </c>
      <c r="R124" s="183">
        <f t="shared" si="35"/>
        <v>16</v>
      </c>
    </row>
    <row r="126" spans="2:18" hidden="1" x14ac:dyDescent="0.25"/>
    <row r="127" spans="2:18" hidden="1" x14ac:dyDescent="0.25"/>
    <row r="128" spans="2:18" hidden="1" x14ac:dyDescent="0.25"/>
    <row r="129" spans="2:18" ht="18.75" hidden="1" x14ac:dyDescent="0.3">
      <c r="B129" s="106" t="s">
        <v>0</v>
      </c>
      <c r="C129" s="106"/>
      <c r="D129" s="209">
        <f>D105+D91+D77+D63+D50+D36+D22+D8</f>
        <v>692</v>
      </c>
      <c r="E129" s="209">
        <f t="shared" ref="E129:R129" si="36">E105+E91+E77+E63+E50+E36+E22+E8</f>
        <v>18225</v>
      </c>
      <c r="F129" s="209">
        <f t="shared" si="36"/>
        <v>213</v>
      </c>
      <c r="G129" s="209">
        <f t="shared" si="36"/>
        <v>11999000</v>
      </c>
      <c r="H129" s="209">
        <f t="shared" si="36"/>
        <v>450900</v>
      </c>
      <c r="I129" s="209">
        <f t="shared" si="36"/>
        <v>412</v>
      </c>
      <c r="J129" s="209">
        <f t="shared" si="36"/>
        <v>362</v>
      </c>
      <c r="K129" s="209">
        <f t="shared" si="36"/>
        <v>0</v>
      </c>
      <c r="L129" s="209">
        <f t="shared" si="36"/>
        <v>331</v>
      </c>
      <c r="M129" s="209">
        <f t="shared" si="36"/>
        <v>296</v>
      </c>
      <c r="N129" s="209">
        <f t="shared" si="36"/>
        <v>650</v>
      </c>
      <c r="O129" s="209">
        <f t="shared" si="36"/>
        <v>606</v>
      </c>
      <c r="P129" s="209">
        <f t="shared" si="36"/>
        <v>902</v>
      </c>
      <c r="Q129" s="209">
        <f t="shared" si="36"/>
        <v>330</v>
      </c>
      <c r="R129" s="209">
        <f t="shared" si="36"/>
        <v>136</v>
      </c>
    </row>
    <row r="130" spans="2:18" ht="18.75" hidden="1" x14ac:dyDescent="0.3">
      <c r="B130" s="106" t="s">
        <v>24</v>
      </c>
      <c r="C130" s="106"/>
      <c r="D130" s="209">
        <f t="shared" ref="D130:R130" si="37">D106+D92+D78+D64+D51+D37+D23+D9</f>
        <v>256.88</v>
      </c>
      <c r="E130" s="209">
        <f t="shared" si="37"/>
        <v>5942.4</v>
      </c>
      <c r="F130" s="209">
        <f t="shared" si="37"/>
        <v>93.5</v>
      </c>
      <c r="G130" s="209">
        <f t="shared" si="37"/>
        <v>2851759</v>
      </c>
      <c r="H130" s="209">
        <f t="shared" si="37"/>
        <v>310615</v>
      </c>
      <c r="I130" s="209">
        <f t="shared" si="37"/>
        <v>54</v>
      </c>
      <c r="J130" s="209">
        <f t="shared" si="37"/>
        <v>216</v>
      </c>
      <c r="K130" s="209">
        <f t="shared" si="37"/>
        <v>0</v>
      </c>
      <c r="L130" s="209">
        <f t="shared" si="37"/>
        <v>82</v>
      </c>
      <c r="M130" s="209">
        <f t="shared" si="37"/>
        <v>91</v>
      </c>
      <c r="N130" s="209">
        <f t="shared" si="37"/>
        <v>70</v>
      </c>
      <c r="O130" s="209">
        <f t="shared" si="37"/>
        <v>52</v>
      </c>
      <c r="P130" s="209">
        <f t="shared" si="37"/>
        <v>143</v>
      </c>
      <c r="Q130" s="209">
        <f t="shared" si="37"/>
        <v>24</v>
      </c>
      <c r="R130" s="209">
        <f t="shared" si="37"/>
        <v>0</v>
      </c>
    </row>
    <row r="131" spans="2:18" ht="18.75" hidden="1" x14ac:dyDescent="0.3">
      <c r="B131" s="106" t="s">
        <v>25</v>
      </c>
      <c r="C131" s="106"/>
      <c r="D131" s="209">
        <f t="shared" ref="D131:R131" si="38">D107+D93+D79+D65+D52+D38+D24+D10</f>
        <v>152</v>
      </c>
      <c r="E131" s="209">
        <f t="shared" si="38"/>
        <v>514</v>
      </c>
      <c r="F131" s="209">
        <f t="shared" si="38"/>
        <v>0</v>
      </c>
      <c r="G131" s="209">
        <f t="shared" si="38"/>
        <v>69562</v>
      </c>
      <c r="H131" s="209">
        <f t="shared" si="38"/>
        <v>1200</v>
      </c>
      <c r="I131" s="209">
        <f t="shared" si="38"/>
        <v>170</v>
      </c>
      <c r="J131" s="209">
        <f t="shared" si="38"/>
        <v>4</v>
      </c>
      <c r="K131" s="209">
        <f t="shared" si="38"/>
        <v>0</v>
      </c>
      <c r="L131" s="209">
        <f t="shared" si="38"/>
        <v>42</v>
      </c>
      <c r="M131" s="209">
        <f t="shared" si="38"/>
        <v>42</v>
      </c>
      <c r="N131" s="209">
        <f t="shared" si="38"/>
        <v>23</v>
      </c>
      <c r="O131" s="209">
        <f t="shared" si="38"/>
        <v>23</v>
      </c>
      <c r="P131" s="209">
        <f t="shared" si="38"/>
        <v>65</v>
      </c>
      <c r="Q131" s="209">
        <f t="shared" si="38"/>
        <v>12</v>
      </c>
      <c r="R131" s="209">
        <f t="shared" si="38"/>
        <v>0</v>
      </c>
    </row>
    <row r="132" spans="2:18" ht="18.75" hidden="1" x14ac:dyDescent="0.3">
      <c r="B132" s="106" t="s">
        <v>161</v>
      </c>
      <c r="C132" s="106"/>
      <c r="D132" s="209">
        <f t="shared" ref="D132:R132" si="39">D108+D94+D80+D66+D53+D39+D25+D11</f>
        <v>118</v>
      </c>
      <c r="E132" s="209">
        <f t="shared" si="39"/>
        <v>1500</v>
      </c>
      <c r="F132" s="209">
        <f t="shared" si="39"/>
        <v>0</v>
      </c>
      <c r="G132" s="209">
        <f t="shared" si="39"/>
        <v>1066574</v>
      </c>
      <c r="H132" s="209">
        <f t="shared" si="39"/>
        <v>37524</v>
      </c>
      <c r="I132" s="209">
        <f t="shared" si="39"/>
        <v>92</v>
      </c>
      <c r="J132" s="209">
        <f t="shared" si="39"/>
        <v>125</v>
      </c>
      <c r="K132" s="209">
        <f t="shared" si="39"/>
        <v>0</v>
      </c>
      <c r="L132" s="209">
        <f t="shared" si="39"/>
        <v>62</v>
      </c>
      <c r="M132" s="209">
        <f t="shared" si="39"/>
        <v>56</v>
      </c>
      <c r="N132" s="209">
        <f t="shared" si="39"/>
        <v>16</v>
      </c>
      <c r="O132" s="209">
        <f t="shared" si="39"/>
        <v>19</v>
      </c>
      <c r="P132" s="209">
        <f t="shared" si="39"/>
        <v>75</v>
      </c>
      <c r="Q132" s="209">
        <f t="shared" si="39"/>
        <v>18</v>
      </c>
      <c r="R132" s="209">
        <f t="shared" si="39"/>
        <v>0</v>
      </c>
    </row>
    <row r="133" spans="2:18" ht="18.75" hidden="1" x14ac:dyDescent="0.3">
      <c r="B133" s="106" t="s">
        <v>85</v>
      </c>
      <c r="C133" s="106"/>
      <c r="D133" s="209">
        <f t="shared" ref="D133:R133" si="40">D109+D95+D81+D67+D54+D40+D26+D12</f>
        <v>2.6</v>
      </c>
      <c r="E133" s="209">
        <f t="shared" si="40"/>
        <v>0</v>
      </c>
      <c r="F133" s="209">
        <f t="shared" si="40"/>
        <v>27</v>
      </c>
      <c r="G133" s="209">
        <f t="shared" si="40"/>
        <v>0</v>
      </c>
      <c r="H133" s="209">
        <f t="shared" si="40"/>
        <v>50593</v>
      </c>
      <c r="I133" s="209">
        <f t="shared" si="40"/>
        <v>0</v>
      </c>
      <c r="J133" s="209">
        <f t="shared" si="40"/>
        <v>14</v>
      </c>
      <c r="K133" s="209">
        <f t="shared" si="40"/>
        <v>0</v>
      </c>
      <c r="L133" s="209">
        <f t="shared" si="40"/>
        <v>3</v>
      </c>
      <c r="M133" s="209">
        <f t="shared" si="40"/>
        <v>5</v>
      </c>
      <c r="N133" s="209">
        <f t="shared" si="40"/>
        <v>0</v>
      </c>
      <c r="O133" s="209">
        <f t="shared" si="40"/>
        <v>0</v>
      </c>
      <c r="P133" s="209">
        <f t="shared" si="40"/>
        <v>5</v>
      </c>
      <c r="Q133" s="209">
        <f t="shared" si="40"/>
        <v>0</v>
      </c>
      <c r="R133" s="209">
        <f t="shared" si="40"/>
        <v>0</v>
      </c>
    </row>
    <row r="134" spans="2:18" ht="18.75" hidden="1" x14ac:dyDescent="0.3">
      <c r="B134" s="210" t="s">
        <v>68</v>
      </c>
      <c r="C134" s="210"/>
      <c r="D134" s="211">
        <f>SUM(D129:D133)</f>
        <v>1221.48</v>
      </c>
      <c r="E134" s="211">
        <f t="shared" ref="E134:R134" si="41">SUM(E129:E133)</f>
        <v>26181.4</v>
      </c>
      <c r="F134" s="211">
        <f t="shared" si="41"/>
        <v>333.5</v>
      </c>
      <c r="G134" s="211">
        <f t="shared" si="41"/>
        <v>15986895</v>
      </c>
      <c r="H134" s="211">
        <f t="shared" si="41"/>
        <v>850832</v>
      </c>
      <c r="I134" s="211">
        <f t="shared" si="41"/>
        <v>728</v>
      </c>
      <c r="J134" s="211">
        <f t="shared" si="41"/>
        <v>721</v>
      </c>
      <c r="K134" s="211">
        <f t="shared" si="41"/>
        <v>0</v>
      </c>
      <c r="L134" s="211">
        <f t="shared" si="41"/>
        <v>520</v>
      </c>
      <c r="M134" s="211">
        <f t="shared" si="41"/>
        <v>490</v>
      </c>
      <c r="N134" s="211">
        <f t="shared" si="41"/>
        <v>759</v>
      </c>
      <c r="O134" s="211">
        <f t="shared" si="41"/>
        <v>700</v>
      </c>
      <c r="P134" s="211">
        <f t="shared" si="41"/>
        <v>1190</v>
      </c>
      <c r="Q134" s="211">
        <f t="shared" si="41"/>
        <v>384</v>
      </c>
      <c r="R134" s="211">
        <f t="shared" si="41"/>
        <v>136</v>
      </c>
    </row>
    <row r="135" spans="2:18" hidden="1" x14ac:dyDescent="0.25"/>
    <row r="136" spans="2:18" hidden="1" x14ac:dyDescent="0.25"/>
    <row r="137" spans="2:18" hidden="1" x14ac:dyDescent="0.25"/>
    <row r="138" spans="2:18" ht="46.5" hidden="1" customHeight="1" x14ac:dyDescent="0.25">
      <c r="B138" s="440" t="s">
        <v>5</v>
      </c>
      <c r="C138" s="440" t="s">
        <v>12</v>
      </c>
      <c r="D138" s="440" t="s">
        <v>6</v>
      </c>
      <c r="E138" s="440" t="s">
        <v>17</v>
      </c>
      <c r="F138" s="440" t="s">
        <v>15</v>
      </c>
      <c r="G138" s="440" t="s">
        <v>100</v>
      </c>
      <c r="H138" s="440" t="s">
        <v>14</v>
      </c>
      <c r="I138" s="440" t="s">
        <v>13</v>
      </c>
      <c r="J138" s="440" t="s">
        <v>8</v>
      </c>
      <c r="K138" s="440" t="s">
        <v>138</v>
      </c>
      <c r="L138" s="443" t="s">
        <v>113</v>
      </c>
      <c r="M138" s="444"/>
      <c r="N138" s="444"/>
      <c r="O138" s="444"/>
      <c r="P138" s="445"/>
      <c r="Q138" s="446" t="s">
        <v>16</v>
      </c>
      <c r="R138" s="446"/>
    </row>
    <row r="139" spans="2:18" ht="31.5" hidden="1" x14ac:dyDescent="0.25">
      <c r="B139" s="441"/>
      <c r="C139" s="441"/>
      <c r="D139" s="441"/>
      <c r="E139" s="441"/>
      <c r="F139" s="441"/>
      <c r="G139" s="441"/>
      <c r="H139" s="441"/>
      <c r="I139" s="441"/>
      <c r="J139" s="441"/>
      <c r="K139" s="441"/>
      <c r="L139" s="443" t="s">
        <v>1</v>
      </c>
      <c r="M139" s="445"/>
      <c r="N139" s="443" t="s">
        <v>2</v>
      </c>
      <c r="O139" s="445"/>
      <c r="P139" s="212" t="s">
        <v>10</v>
      </c>
      <c r="Q139" s="446"/>
      <c r="R139" s="446"/>
    </row>
    <row r="140" spans="2:18" ht="45" hidden="1" customHeight="1" x14ac:dyDescent="0.25">
      <c r="B140" s="442"/>
      <c r="C140" s="442"/>
      <c r="D140" s="442"/>
      <c r="E140" s="442"/>
      <c r="F140" s="442"/>
      <c r="G140" s="442"/>
      <c r="H140" s="442"/>
      <c r="I140" s="442"/>
      <c r="J140" s="442"/>
      <c r="K140" s="442"/>
      <c r="L140" s="212" t="s">
        <v>4</v>
      </c>
      <c r="M140" s="212" t="s">
        <v>3</v>
      </c>
      <c r="N140" s="212" t="s">
        <v>4</v>
      </c>
      <c r="O140" s="212" t="s">
        <v>3</v>
      </c>
      <c r="P140" s="212" t="s">
        <v>3</v>
      </c>
      <c r="Q140" s="213" t="s">
        <v>1</v>
      </c>
      <c r="R140" s="213" t="s">
        <v>2</v>
      </c>
    </row>
    <row r="141" spans="2:18" ht="21.75" hidden="1" customHeight="1" x14ac:dyDescent="0.25">
      <c r="B141" s="214" t="s">
        <v>0</v>
      </c>
      <c r="C141" s="447">
        <v>42744</v>
      </c>
      <c r="D141" s="215">
        <v>692</v>
      </c>
      <c r="E141" s="215">
        <v>18225</v>
      </c>
      <c r="F141" s="215">
        <v>213</v>
      </c>
      <c r="G141" s="216">
        <v>11999000</v>
      </c>
      <c r="H141" s="216">
        <v>450900</v>
      </c>
      <c r="I141" s="215">
        <v>412</v>
      </c>
      <c r="J141" s="215">
        <v>362</v>
      </c>
      <c r="K141" s="215">
        <v>0</v>
      </c>
      <c r="L141" s="215">
        <v>331</v>
      </c>
      <c r="M141" s="215">
        <v>296</v>
      </c>
      <c r="N141" s="215">
        <v>650</v>
      </c>
      <c r="O141" s="215">
        <v>606</v>
      </c>
      <c r="P141" s="215">
        <v>902</v>
      </c>
      <c r="Q141" s="217">
        <v>330</v>
      </c>
      <c r="R141" s="217">
        <v>136</v>
      </c>
    </row>
    <row r="142" spans="2:18" ht="21.75" hidden="1" customHeight="1" x14ac:dyDescent="0.25">
      <c r="B142" s="218" t="s">
        <v>24</v>
      </c>
      <c r="C142" s="448"/>
      <c r="D142" s="219">
        <v>256.88</v>
      </c>
      <c r="E142" s="219">
        <v>5942.4</v>
      </c>
      <c r="F142" s="219">
        <v>93.5</v>
      </c>
      <c r="G142" s="219">
        <v>2851759</v>
      </c>
      <c r="H142" s="219">
        <v>310615</v>
      </c>
      <c r="I142" s="219">
        <v>54</v>
      </c>
      <c r="J142" s="219">
        <v>216</v>
      </c>
      <c r="K142" s="219">
        <v>0</v>
      </c>
      <c r="L142" s="219">
        <v>82</v>
      </c>
      <c r="M142" s="219">
        <v>91</v>
      </c>
      <c r="N142" s="219">
        <v>70</v>
      </c>
      <c r="O142" s="219">
        <v>52</v>
      </c>
      <c r="P142" s="215">
        <v>143</v>
      </c>
      <c r="Q142" s="219">
        <v>24</v>
      </c>
      <c r="R142" s="219">
        <v>0</v>
      </c>
    </row>
    <row r="143" spans="2:18" ht="21.75" hidden="1" customHeight="1" x14ac:dyDescent="0.25">
      <c r="B143" s="218" t="s">
        <v>25</v>
      </c>
      <c r="C143" s="448"/>
      <c r="D143" s="219">
        <v>152</v>
      </c>
      <c r="E143" s="219">
        <v>514</v>
      </c>
      <c r="F143" s="216">
        <v>0</v>
      </c>
      <c r="G143" s="219">
        <v>69562</v>
      </c>
      <c r="H143" s="219">
        <v>1200</v>
      </c>
      <c r="I143" s="219">
        <v>170</v>
      </c>
      <c r="J143" s="219">
        <v>4</v>
      </c>
      <c r="K143" s="219">
        <v>0</v>
      </c>
      <c r="L143" s="219">
        <v>42</v>
      </c>
      <c r="M143" s="219">
        <v>42</v>
      </c>
      <c r="N143" s="219">
        <v>23</v>
      </c>
      <c r="O143" s="219">
        <v>23</v>
      </c>
      <c r="P143" s="215">
        <v>65</v>
      </c>
      <c r="Q143" s="220">
        <v>12</v>
      </c>
      <c r="R143" s="221">
        <v>0</v>
      </c>
    </row>
    <row r="144" spans="2:18" ht="21.75" hidden="1" customHeight="1" x14ac:dyDescent="0.25">
      <c r="B144" s="214" t="s">
        <v>161</v>
      </c>
      <c r="C144" s="448"/>
      <c r="D144" s="216">
        <v>118</v>
      </c>
      <c r="E144" s="216">
        <v>1500</v>
      </c>
      <c r="F144" s="216">
        <v>0</v>
      </c>
      <c r="G144" s="216">
        <v>1066574</v>
      </c>
      <c r="H144" s="216">
        <v>37524</v>
      </c>
      <c r="I144" s="216">
        <v>92</v>
      </c>
      <c r="J144" s="216">
        <v>125</v>
      </c>
      <c r="K144" s="216">
        <v>0</v>
      </c>
      <c r="L144" s="216">
        <v>62</v>
      </c>
      <c r="M144" s="216">
        <v>56</v>
      </c>
      <c r="N144" s="216">
        <v>16</v>
      </c>
      <c r="O144" s="216">
        <v>19</v>
      </c>
      <c r="P144" s="215">
        <v>75</v>
      </c>
      <c r="Q144" s="222">
        <v>18</v>
      </c>
      <c r="R144" s="222">
        <v>0</v>
      </c>
    </row>
    <row r="145" spans="2:18" ht="21.75" hidden="1" customHeight="1" x14ac:dyDescent="0.25">
      <c r="B145" s="449"/>
      <c r="C145" s="450"/>
      <c r="D145" s="223">
        <f>D141+D142+D143+D144</f>
        <v>1218.8800000000001</v>
      </c>
      <c r="E145" s="223">
        <f t="shared" ref="E145:R145" si="42">E141+E142+E143+E144</f>
        <v>26181.4</v>
      </c>
      <c r="F145" s="223">
        <f t="shared" si="42"/>
        <v>306.5</v>
      </c>
      <c r="G145" s="223">
        <f t="shared" si="42"/>
        <v>15986895</v>
      </c>
      <c r="H145" s="223">
        <f t="shared" si="42"/>
        <v>800239</v>
      </c>
      <c r="I145" s="223">
        <f t="shared" si="42"/>
        <v>728</v>
      </c>
      <c r="J145" s="223">
        <f t="shared" si="42"/>
        <v>707</v>
      </c>
      <c r="K145" s="223">
        <f t="shared" si="42"/>
        <v>0</v>
      </c>
      <c r="L145" s="223">
        <f t="shared" si="42"/>
        <v>517</v>
      </c>
      <c r="M145" s="223">
        <f t="shared" si="42"/>
        <v>485</v>
      </c>
      <c r="N145" s="223">
        <f t="shared" si="42"/>
        <v>759</v>
      </c>
      <c r="O145" s="223">
        <f t="shared" si="42"/>
        <v>700</v>
      </c>
      <c r="P145" s="223">
        <f t="shared" si="42"/>
        <v>1185</v>
      </c>
      <c r="Q145" s="223">
        <f t="shared" si="42"/>
        <v>384</v>
      </c>
      <c r="R145" s="223">
        <f t="shared" si="42"/>
        <v>136</v>
      </c>
    </row>
    <row r="146" spans="2:18" hidden="1" x14ac:dyDescent="0.25">
      <c r="D146" s="51"/>
    </row>
    <row r="149" spans="2:18" ht="18.75" x14ac:dyDescent="0.3">
      <c r="B149" s="405" t="s">
        <v>171</v>
      </c>
      <c r="C149" s="405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179"/>
      <c r="Q149" s="179"/>
      <c r="R149" s="179"/>
    </row>
    <row r="150" spans="2:18" x14ac:dyDescent="0.25"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2:18" x14ac:dyDescent="0.25">
      <c r="B151" s="406" t="s">
        <v>5</v>
      </c>
      <c r="C151" s="406" t="s">
        <v>12</v>
      </c>
      <c r="D151" s="406" t="s">
        <v>6</v>
      </c>
      <c r="E151" s="406" t="s">
        <v>17</v>
      </c>
      <c r="F151" s="406" t="s">
        <v>15</v>
      </c>
      <c r="G151" s="406" t="s">
        <v>100</v>
      </c>
      <c r="H151" s="406" t="s">
        <v>14</v>
      </c>
      <c r="I151" s="406" t="s">
        <v>13</v>
      </c>
      <c r="J151" s="406" t="s">
        <v>8</v>
      </c>
      <c r="K151" s="406" t="s">
        <v>138</v>
      </c>
      <c r="L151" s="398" t="s">
        <v>113</v>
      </c>
      <c r="M151" s="409"/>
      <c r="N151" s="409"/>
      <c r="O151" s="409"/>
      <c r="P151" s="399"/>
      <c r="Q151" s="413" t="s">
        <v>16</v>
      </c>
      <c r="R151" s="413"/>
    </row>
    <row r="152" spans="2:18" ht="30" x14ac:dyDescent="0.25">
      <c r="B152" s="407"/>
      <c r="C152" s="407"/>
      <c r="D152" s="407"/>
      <c r="E152" s="407"/>
      <c r="F152" s="407"/>
      <c r="G152" s="407"/>
      <c r="H152" s="407"/>
      <c r="I152" s="407"/>
      <c r="J152" s="407"/>
      <c r="K152" s="407"/>
      <c r="L152" s="398" t="s">
        <v>1</v>
      </c>
      <c r="M152" s="399"/>
      <c r="N152" s="398" t="s">
        <v>2</v>
      </c>
      <c r="O152" s="399"/>
      <c r="P152" s="169" t="s">
        <v>10</v>
      </c>
      <c r="Q152" s="413"/>
      <c r="R152" s="413"/>
    </row>
    <row r="153" spans="2:18" x14ac:dyDescent="0.25">
      <c r="B153" s="408"/>
      <c r="C153" s="408"/>
      <c r="D153" s="408"/>
      <c r="E153" s="408"/>
      <c r="F153" s="408"/>
      <c r="G153" s="408"/>
      <c r="H153" s="408"/>
      <c r="I153" s="408"/>
      <c r="J153" s="408"/>
      <c r="K153" s="408"/>
      <c r="L153" s="169" t="s">
        <v>4</v>
      </c>
      <c r="M153" s="169" t="s">
        <v>3</v>
      </c>
      <c r="N153" s="169" t="s">
        <v>4</v>
      </c>
      <c r="O153" s="169" t="s">
        <v>3</v>
      </c>
      <c r="P153" s="169" t="s">
        <v>3</v>
      </c>
      <c r="Q153" s="174" t="s">
        <v>1</v>
      </c>
      <c r="R153" s="174" t="s">
        <v>2</v>
      </c>
    </row>
    <row r="154" spans="2:18" x14ac:dyDescent="0.25">
      <c r="B154" s="181" t="s">
        <v>0</v>
      </c>
      <c r="C154" s="400">
        <v>42745</v>
      </c>
      <c r="D154" s="155">
        <v>211</v>
      </c>
      <c r="E154" s="155">
        <v>4799</v>
      </c>
      <c r="F154" s="155">
        <v>23</v>
      </c>
      <c r="G154" s="182">
        <v>1470000</v>
      </c>
      <c r="H154" s="182">
        <v>155200</v>
      </c>
      <c r="I154" s="155">
        <v>51</v>
      </c>
      <c r="J154" s="155">
        <v>45</v>
      </c>
      <c r="K154" s="155">
        <v>29</v>
      </c>
      <c r="L154" s="155">
        <v>67</v>
      </c>
      <c r="M154" s="155">
        <v>59</v>
      </c>
      <c r="N154" s="155">
        <v>114</v>
      </c>
      <c r="O154" s="155">
        <v>113</v>
      </c>
      <c r="P154" s="155">
        <f>O154+M154</f>
        <v>172</v>
      </c>
      <c r="Q154" s="156">
        <v>100</v>
      </c>
      <c r="R154" s="156">
        <v>20</v>
      </c>
    </row>
    <row r="155" spans="2:18" x14ac:dyDescent="0.25">
      <c r="B155" s="180" t="s">
        <v>24</v>
      </c>
      <c r="C155" s="401"/>
      <c r="D155" s="110">
        <v>49.2</v>
      </c>
      <c r="E155" s="110">
        <v>1215</v>
      </c>
      <c r="F155" s="110">
        <v>6</v>
      </c>
      <c r="G155" s="110">
        <v>502325</v>
      </c>
      <c r="H155" s="110">
        <v>166600</v>
      </c>
      <c r="I155" s="110">
        <v>30</v>
      </c>
      <c r="J155" s="110">
        <v>37</v>
      </c>
      <c r="K155" s="110">
        <v>3</v>
      </c>
      <c r="L155" s="110">
        <v>14</v>
      </c>
      <c r="M155" s="110">
        <v>14</v>
      </c>
      <c r="N155" s="110">
        <v>20</v>
      </c>
      <c r="O155" s="110">
        <v>14</v>
      </c>
      <c r="P155" s="155">
        <f t="shared" ref="P155:P158" si="43">O155+M155</f>
        <v>28</v>
      </c>
      <c r="Q155" s="110">
        <v>17</v>
      </c>
      <c r="R155" s="110">
        <v>1</v>
      </c>
    </row>
    <row r="156" spans="2:18" x14ac:dyDescent="0.25">
      <c r="B156" s="180" t="s">
        <v>25</v>
      </c>
      <c r="C156" s="401"/>
      <c r="D156" s="110">
        <v>19</v>
      </c>
      <c r="E156" s="110">
        <v>786</v>
      </c>
      <c r="F156" s="182">
        <v>0</v>
      </c>
      <c r="G156" s="110">
        <v>16050</v>
      </c>
      <c r="H156" s="110">
        <v>1240</v>
      </c>
      <c r="I156" s="110">
        <v>42</v>
      </c>
      <c r="J156" s="110">
        <v>8</v>
      </c>
      <c r="K156" s="110">
        <v>1</v>
      </c>
      <c r="L156" s="110">
        <v>158</v>
      </c>
      <c r="M156" s="110">
        <v>15</v>
      </c>
      <c r="N156" s="110">
        <v>2</v>
      </c>
      <c r="O156" s="110">
        <v>2</v>
      </c>
      <c r="P156" s="155">
        <f t="shared" si="43"/>
        <v>17</v>
      </c>
      <c r="Q156" s="113">
        <v>0</v>
      </c>
      <c r="R156" s="112">
        <v>0</v>
      </c>
    </row>
    <row r="157" spans="2:18" x14ac:dyDescent="0.25">
      <c r="B157" s="181" t="s">
        <v>161</v>
      </c>
      <c r="C157" s="401"/>
      <c r="D157" s="182">
        <v>24</v>
      </c>
      <c r="E157" s="182">
        <v>200</v>
      </c>
      <c r="F157" s="182">
        <v>0</v>
      </c>
      <c r="G157" s="182">
        <v>334672</v>
      </c>
      <c r="H157" s="182">
        <v>7500</v>
      </c>
      <c r="I157" s="182">
        <v>12</v>
      </c>
      <c r="J157" s="182">
        <v>26</v>
      </c>
      <c r="K157" s="182">
        <v>1</v>
      </c>
      <c r="L157" s="182">
        <v>13</v>
      </c>
      <c r="M157" s="182">
        <v>12</v>
      </c>
      <c r="N157" s="182">
        <v>2</v>
      </c>
      <c r="O157" s="182">
        <v>2</v>
      </c>
      <c r="P157" s="155">
        <f t="shared" si="43"/>
        <v>14</v>
      </c>
      <c r="Q157" s="135">
        <v>6</v>
      </c>
      <c r="R157" s="135">
        <v>0</v>
      </c>
    </row>
    <row r="158" spans="2:18" x14ac:dyDescent="0.25">
      <c r="B158" s="180" t="s">
        <v>85</v>
      </c>
      <c r="C158" s="436"/>
      <c r="D158" s="182">
        <v>3</v>
      </c>
      <c r="E158" s="182">
        <v>415</v>
      </c>
      <c r="F158" s="182">
        <v>0</v>
      </c>
      <c r="G158" s="182">
        <v>0</v>
      </c>
      <c r="H158" s="182">
        <v>199900.2</v>
      </c>
      <c r="I158" s="182">
        <v>0</v>
      </c>
      <c r="J158" s="182">
        <v>51</v>
      </c>
      <c r="K158" s="182"/>
      <c r="L158" s="182">
        <v>36</v>
      </c>
      <c r="M158" s="182">
        <v>36</v>
      </c>
      <c r="N158" s="182">
        <v>0</v>
      </c>
      <c r="O158" s="182">
        <v>0</v>
      </c>
      <c r="P158" s="155">
        <f t="shared" si="43"/>
        <v>36</v>
      </c>
      <c r="Q158" s="114">
        <v>98</v>
      </c>
      <c r="R158" s="114">
        <v>0</v>
      </c>
    </row>
    <row r="159" spans="2:18" x14ac:dyDescent="0.25">
      <c r="B159" s="402"/>
      <c r="C159" s="403"/>
      <c r="D159" s="183">
        <f>D154+D155+D156+D157+D158</f>
        <v>306.2</v>
      </c>
      <c r="E159" s="183">
        <f t="shared" ref="E159:J159" si="44">E154+E155+E156+E157+E158</f>
        <v>7415</v>
      </c>
      <c r="F159" s="183">
        <f t="shared" si="44"/>
        <v>29</v>
      </c>
      <c r="G159" s="183">
        <f t="shared" si="44"/>
        <v>2323047</v>
      </c>
      <c r="H159" s="183">
        <f t="shared" si="44"/>
        <v>530440.19999999995</v>
      </c>
      <c r="I159" s="183">
        <f t="shared" si="44"/>
        <v>135</v>
      </c>
      <c r="J159" s="183">
        <f t="shared" si="44"/>
        <v>167</v>
      </c>
      <c r="K159" s="183">
        <f>SUM(K154:K158)</f>
        <v>34</v>
      </c>
      <c r="L159" s="183">
        <f t="shared" ref="L159:O159" si="45">L154+L155+L156+L157+L158</f>
        <v>288</v>
      </c>
      <c r="M159" s="183">
        <f t="shared" si="45"/>
        <v>136</v>
      </c>
      <c r="N159" s="183">
        <f t="shared" si="45"/>
        <v>138</v>
      </c>
      <c r="O159" s="183">
        <f t="shared" si="45"/>
        <v>131</v>
      </c>
      <c r="P159" s="183">
        <f>P154+P155+P156+P157+P158</f>
        <v>267</v>
      </c>
      <c r="Q159" s="183">
        <f t="shared" ref="Q159:R159" si="46">Q154+Q155+Q156+Q157+Q158</f>
        <v>221</v>
      </c>
      <c r="R159" s="183">
        <f t="shared" si="46"/>
        <v>21</v>
      </c>
    </row>
    <row r="162" spans="2:18" ht="18.75" x14ac:dyDescent="0.3">
      <c r="B162" s="405" t="s">
        <v>172</v>
      </c>
      <c r="C162" s="405"/>
      <c r="D162" s="405"/>
      <c r="E162" s="405"/>
      <c r="F162" s="405"/>
      <c r="G162" s="405"/>
      <c r="H162" s="405"/>
      <c r="I162" s="405"/>
      <c r="J162" s="405"/>
      <c r="K162" s="405"/>
      <c r="L162" s="405"/>
      <c r="M162" s="405"/>
      <c r="N162" s="405"/>
      <c r="O162" s="405"/>
      <c r="P162" s="179"/>
      <c r="Q162" s="179"/>
      <c r="R162" s="179"/>
    </row>
    <row r="163" spans="2:18" x14ac:dyDescent="0.25"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</row>
    <row r="164" spans="2:18" x14ac:dyDescent="0.25">
      <c r="B164" s="406" t="s">
        <v>5</v>
      </c>
      <c r="C164" s="406" t="s">
        <v>12</v>
      </c>
      <c r="D164" s="406" t="s">
        <v>6</v>
      </c>
      <c r="E164" s="406" t="s">
        <v>17</v>
      </c>
      <c r="F164" s="406" t="s">
        <v>15</v>
      </c>
      <c r="G164" s="406" t="s">
        <v>100</v>
      </c>
      <c r="H164" s="406" t="s">
        <v>14</v>
      </c>
      <c r="I164" s="406" t="s">
        <v>13</v>
      </c>
      <c r="J164" s="406" t="s">
        <v>8</v>
      </c>
      <c r="K164" s="406" t="s">
        <v>138</v>
      </c>
      <c r="L164" s="398" t="s">
        <v>113</v>
      </c>
      <c r="M164" s="409"/>
      <c r="N164" s="409"/>
      <c r="O164" s="409"/>
      <c r="P164" s="399"/>
      <c r="Q164" s="413" t="s">
        <v>16</v>
      </c>
      <c r="R164" s="413"/>
    </row>
    <row r="165" spans="2:18" ht="30" x14ac:dyDescent="0.25">
      <c r="B165" s="407"/>
      <c r="C165" s="407"/>
      <c r="D165" s="407"/>
      <c r="E165" s="407"/>
      <c r="F165" s="407"/>
      <c r="G165" s="407"/>
      <c r="H165" s="407"/>
      <c r="I165" s="407"/>
      <c r="J165" s="407"/>
      <c r="K165" s="407"/>
      <c r="L165" s="398" t="s">
        <v>1</v>
      </c>
      <c r="M165" s="399"/>
      <c r="N165" s="398" t="s">
        <v>2</v>
      </c>
      <c r="O165" s="399"/>
      <c r="P165" s="169" t="s">
        <v>10</v>
      </c>
      <c r="Q165" s="413"/>
      <c r="R165" s="413"/>
    </row>
    <row r="166" spans="2:18" x14ac:dyDescent="0.25">
      <c r="B166" s="408"/>
      <c r="C166" s="408"/>
      <c r="D166" s="408"/>
      <c r="E166" s="408"/>
      <c r="F166" s="408"/>
      <c r="G166" s="408"/>
      <c r="H166" s="408"/>
      <c r="I166" s="408"/>
      <c r="J166" s="408"/>
      <c r="K166" s="408"/>
      <c r="L166" s="169" t="s">
        <v>4</v>
      </c>
      <c r="M166" s="169" t="s">
        <v>3</v>
      </c>
      <c r="N166" s="169" t="s">
        <v>4</v>
      </c>
      <c r="O166" s="169" t="s">
        <v>3</v>
      </c>
      <c r="P166" s="169" t="s">
        <v>3</v>
      </c>
      <c r="Q166" s="174" t="s">
        <v>1</v>
      </c>
      <c r="R166" s="174" t="s">
        <v>2</v>
      </c>
    </row>
    <row r="167" spans="2:18" x14ac:dyDescent="0.25">
      <c r="B167" s="181" t="s">
        <v>0</v>
      </c>
      <c r="C167" s="400">
        <v>42746</v>
      </c>
      <c r="D167" s="155">
        <v>179</v>
      </c>
      <c r="E167" s="155">
        <v>3962</v>
      </c>
      <c r="F167" s="155">
        <v>36</v>
      </c>
      <c r="G167" s="182">
        <v>1160000</v>
      </c>
      <c r="H167" s="182">
        <v>170950</v>
      </c>
      <c r="I167" s="155">
        <v>76</v>
      </c>
      <c r="J167" s="155">
        <v>55</v>
      </c>
      <c r="K167" s="155">
        <v>28</v>
      </c>
      <c r="L167" s="155">
        <v>66</v>
      </c>
      <c r="M167" s="155">
        <v>58</v>
      </c>
      <c r="N167" s="155">
        <v>117</v>
      </c>
      <c r="O167" s="155">
        <v>115</v>
      </c>
      <c r="P167" s="155">
        <f>O167+M167</f>
        <v>173</v>
      </c>
      <c r="Q167" s="156">
        <v>97</v>
      </c>
      <c r="R167" s="156">
        <v>18</v>
      </c>
    </row>
    <row r="168" spans="2:18" x14ac:dyDescent="0.25">
      <c r="B168" s="180" t="s">
        <v>24</v>
      </c>
      <c r="C168" s="401"/>
      <c r="D168" s="110">
        <v>42.17</v>
      </c>
      <c r="E168" s="110">
        <v>801</v>
      </c>
      <c r="F168" s="110">
        <v>30</v>
      </c>
      <c r="G168" s="110">
        <v>502370</v>
      </c>
      <c r="H168" s="110">
        <v>159695</v>
      </c>
      <c r="I168" s="110">
        <v>15</v>
      </c>
      <c r="J168" s="110">
        <v>42</v>
      </c>
      <c r="K168" s="110">
        <v>6</v>
      </c>
      <c r="L168" s="110">
        <v>20</v>
      </c>
      <c r="M168" s="110">
        <v>20</v>
      </c>
      <c r="N168" s="110">
        <v>6</v>
      </c>
      <c r="O168" s="110">
        <v>13</v>
      </c>
      <c r="P168" s="155">
        <f t="shared" ref="P168:P171" si="47">O168+M168</f>
        <v>33</v>
      </c>
      <c r="Q168" s="110">
        <v>16</v>
      </c>
      <c r="R168" s="110">
        <v>2</v>
      </c>
    </row>
    <row r="169" spans="2:18" x14ac:dyDescent="0.25">
      <c r="B169" s="180" t="s">
        <v>25</v>
      </c>
      <c r="C169" s="401"/>
      <c r="D169" s="110">
        <v>20</v>
      </c>
      <c r="E169" s="110">
        <v>942</v>
      </c>
      <c r="F169" s="182">
        <v>0</v>
      </c>
      <c r="G169" s="110">
        <v>34800</v>
      </c>
      <c r="H169" s="110">
        <v>1506</v>
      </c>
      <c r="I169" s="110">
        <v>40</v>
      </c>
      <c r="J169" s="110">
        <v>3</v>
      </c>
      <c r="K169" s="110">
        <v>1</v>
      </c>
      <c r="L169" s="110">
        <v>16</v>
      </c>
      <c r="M169" s="110">
        <v>16</v>
      </c>
      <c r="N169" s="110">
        <v>2</v>
      </c>
      <c r="O169" s="110">
        <v>2</v>
      </c>
      <c r="P169" s="155">
        <f t="shared" si="47"/>
        <v>18</v>
      </c>
      <c r="Q169" s="113">
        <v>18</v>
      </c>
      <c r="R169" s="112">
        <v>0</v>
      </c>
    </row>
    <row r="170" spans="2:18" x14ac:dyDescent="0.25">
      <c r="B170" s="181" t="s">
        <v>161</v>
      </c>
      <c r="C170" s="401"/>
      <c r="D170" s="182">
        <v>18</v>
      </c>
      <c r="E170" s="182">
        <v>320</v>
      </c>
      <c r="F170" s="182">
        <v>0</v>
      </c>
      <c r="G170" s="182">
        <v>160185</v>
      </c>
      <c r="H170" s="182">
        <v>7280</v>
      </c>
      <c r="I170" s="182">
        <v>16</v>
      </c>
      <c r="J170" s="182">
        <v>22</v>
      </c>
      <c r="K170" s="182">
        <v>1</v>
      </c>
      <c r="L170" s="182">
        <v>13</v>
      </c>
      <c r="M170" s="182">
        <v>14</v>
      </c>
      <c r="N170" s="182">
        <v>2</v>
      </c>
      <c r="O170" s="182">
        <v>16</v>
      </c>
      <c r="P170" s="155">
        <f t="shared" si="47"/>
        <v>30</v>
      </c>
      <c r="Q170" s="135">
        <v>6</v>
      </c>
      <c r="R170" s="135">
        <v>0</v>
      </c>
    </row>
    <row r="171" spans="2:18" x14ac:dyDescent="0.25">
      <c r="B171" s="180" t="s">
        <v>85</v>
      </c>
      <c r="C171" s="436"/>
      <c r="D171" s="182">
        <v>3</v>
      </c>
      <c r="E171" s="182">
        <v>320</v>
      </c>
      <c r="F171" s="182">
        <v>0</v>
      </c>
      <c r="G171" s="182">
        <v>0</v>
      </c>
      <c r="H171" s="182">
        <v>162211.29999999999</v>
      </c>
      <c r="I171" s="182">
        <v>0</v>
      </c>
      <c r="J171" s="182">
        <v>35</v>
      </c>
      <c r="K171" s="182">
        <v>0</v>
      </c>
      <c r="L171" s="182">
        <v>37</v>
      </c>
      <c r="M171" s="182">
        <v>37</v>
      </c>
      <c r="N171" s="182">
        <v>0</v>
      </c>
      <c r="O171" s="182">
        <v>0</v>
      </c>
      <c r="P171" s="155">
        <f t="shared" si="47"/>
        <v>37</v>
      </c>
      <c r="Q171" s="114">
        <v>95</v>
      </c>
      <c r="R171" s="114">
        <v>0</v>
      </c>
    </row>
    <row r="172" spans="2:18" x14ac:dyDescent="0.25">
      <c r="B172" s="402"/>
      <c r="C172" s="403"/>
      <c r="D172" s="183">
        <f>D167+D168+D169+D170+D171</f>
        <v>262.17</v>
      </c>
      <c r="E172" s="183">
        <f t="shared" ref="E172:J172" si="48">E167+E168+E169+E170+E171</f>
        <v>6345</v>
      </c>
      <c r="F172" s="183">
        <f t="shared" si="48"/>
        <v>66</v>
      </c>
      <c r="G172" s="183">
        <f t="shared" si="48"/>
        <v>1857355</v>
      </c>
      <c r="H172" s="183">
        <f t="shared" si="48"/>
        <v>501642.3</v>
      </c>
      <c r="I172" s="183">
        <f t="shared" si="48"/>
        <v>147</v>
      </c>
      <c r="J172" s="183">
        <f t="shared" si="48"/>
        <v>157</v>
      </c>
      <c r="K172" s="183">
        <f>SUM(K167:K171)</f>
        <v>36</v>
      </c>
      <c r="L172" s="183">
        <f t="shared" ref="L172:O172" si="49">L167+L168+L169+L170+L171</f>
        <v>152</v>
      </c>
      <c r="M172" s="183">
        <f t="shared" si="49"/>
        <v>145</v>
      </c>
      <c r="N172" s="183">
        <f t="shared" si="49"/>
        <v>127</v>
      </c>
      <c r="O172" s="183">
        <f t="shared" si="49"/>
        <v>146</v>
      </c>
      <c r="P172" s="183">
        <f>P167+P168+P169+P170+P171</f>
        <v>291</v>
      </c>
      <c r="Q172" s="183">
        <f t="shared" ref="Q172:R172" si="50">Q167+Q168+Q169+Q170+Q171</f>
        <v>232</v>
      </c>
      <c r="R172" s="183">
        <f t="shared" si="50"/>
        <v>20</v>
      </c>
    </row>
    <row r="175" spans="2:18" ht="18.75" x14ac:dyDescent="0.3">
      <c r="B175" s="405" t="s">
        <v>173</v>
      </c>
      <c r="C175" s="405"/>
      <c r="D175" s="405"/>
      <c r="E175" s="405"/>
      <c r="F175" s="405"/>
      <c r="G175" s="405"/>
      <c r="H175" s="405"/>
      <c r="I175" s="405"/>
      <c r="J175" s="405"/>
      <c r="K175" s="405"/>
      <c r="L175" s="405"/>
      <c r="M175" s="405"/>
      <c r="N175" s="405"/>
      <c r="O175" s="405"/>
      <c r="P175" s="179"/>
      <c r="Q175" s="179"/>
      <c r="R175" s="179"/>
    </row>
    <row r="176" spans="2:18" x14ac:dyDescent="0.25"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</row>
    <row r="177" spans="2:18" x14ac:dyDescent="0.25">
      <c r="B177" s="406" t="s">
        <v>5</v>
      </c>
      <c r="C177" s="406" t="s">
        <v>12</v>
      </c>
      <c r="D177" s="406" t="s">
        <v>6</v>
      </c>
      <c r="E177" s="406" t="s">
        <v>17</v>
      </c>
      <c r="F177" s="406" t="s">
        <v>15</v>
      </c>
      <c r="G177" s="406" t="s">
        <v>100</v>
      </c>
      <c r="H177" s="406" t="s">
        <v>14</v>
      </c>
      <c r="I177" s="406" t="s">
        <v>13</v>
      </c>
      <c r="J177" s="406" t="s">
        <v>8</v>
      </c>
      <c r="K177" s="406" t="s">
        <v>138</v>
      </c>
      <c r="L177" s="398" t="s">
        <v>113</v>
      </c>
      <c r="M177" s="409"/>
      <c r="N177" s="409"/>
      <c r="O177" s="409"/>
      <c r="P177" s="399"/>
      <c r="Q177" s="413" t="s">
        <v>16</v>
      </c>
      <c r="R177" s="413"/>
    </row>
    <row r="178" spans="2:18" ht="30" x14ac:dyDescent="0.25">
      <c r="B178" s="407"/>
      <c r="C178" s="407"/>
      <c r="D178" s="407"/>
      <c r="E178" s="407"/>
      <c r="F178" s="407"/>
      <c r="G178" s="407"/>
      <c r="H178" s="407"/>
      <c r="I178" s="407"/>
      <c r="J178" s="407"/>
      <c r="K178" s="407"/>
      <c r="L178" s="398" t="s">
        <v>1</v>
      </c>
      <c r="M178" s="399"/>
      <c r="N178" s="398" t="s">
        <v>2</v>
      </c>
      <c r="O178" s="399"/>
      <c r="P178" s="169" t="s">
        <v>10</v>
      </c>
      <c r="Q178" s="413"/>
      <c r="R178" s="413"/>
    </row>
    <row r="179" spans="2:18" x14ac:dyDescent="0.25">
      <c r="B179" s="408"/>
      <c r="C179" s="408"/>
      <c r="D179" s="408"/>
      <c r="E179" s="408"/>
      <c r="F179" s="408"/>
      <c r="G179" s="408"/>
      <c r="H179" s="408"/>
      <c r="I179" s="408"/>
      <c r="J179" s="408"/>
      <c r="K179" s="408"/>
      <c r="L179" s="169" t="s">
        <v>4</v>
      </c>
      <c r="M179" s="169" t="s">
        <v>3</v>
      </c>
      <c r="N179" s="169" t="s">
        <v>4</v>
      </c>
      <c r="O179" s="169" t="s">
        <v>3</v>
      </c>
      <c r="P179" s="169" t="s">
        <v>3</v>
      </c>
      <c r="Q179" s="174" t="s">
        <v>1</v>
      </c>
      <c r="R179" s="174" t="s">
        <v>2</v>
      </c>
    </row>
    <row r="180" spans="2:18" x14ac:dyDescent="0.25">
      <c r="B180" s="181" t="s">
        <v>0</v>
      </c>
      <c r="C180" s="400">
        <v>42747</v>
      </c>
      <c r="D180" s="155">
        <v>267</v>
      </c>
      <c r="E180" s="155">
        <v>4452</v>
      </c>
      <c r="F180" s="155">
        <v>33</v>
      </c>
      <c r="G180" s="182">
        <v>1468000</v>
      </c>
      <c r="H180" s="182">
        <v>174700</v>
      </c>
      <c r="I180" s="155">
        <v>93</v>
      </c>
      <c r="J180" s="155">
        <v>71</v>
      </c>
      <c r="K180" s="155">
        <v>24</v>
      </c>
      <c r="L180" s="155">
        <v>66</v>
      </c>
      <c r="M180" s="155">
        <v>63</v>
      </c>
      <c r="N180" s="155">
        <v>120</v>
      </c>
      <c r="O180" s="155">
        <v>111</v>
      </c>
      <c r="P180" s="155">
        <f>O180+M180</f>
        <v>174</v>
      </c>
      <c r="Q180" s="156">
        <v>101</v>
      </c>
      <c r="R180" s="156">
        <v>20</v>
      </c>
    </row>
    <row r="181" spans="2:18" x14ac:dyDescent="0.25">
      <c r="B181" s="180" t="s">
        <v>24</v>
      </c>
      <c r="C181" s="401"/>
      <c r="D181" s="110">
        <v>39.46</v>
      </c>
      <c r="E181" s="110">
        <v>2625</v>
      </c>
      <c r="F181" s="110">
        <v>5</v>
      </c>
      <c r="G181" s="110">
        <v>1045235</v>
      </c>
      <c r="H181" s="110">
        <v>137780</v>
      </c>
      <c r="I181" s="110">
        <v>16</v>
      </c>
      <c r="J181" s="110">
        <v>59</v>
      </c>
      <c r="K181" s="110">
        <v>12</v>
      </c>
      <c r="L181" s="110">
        <v>20</v>
      </c>
      <c r="M181" s="110">
        <v>20</v>
      </c>
      <c r="N181" s="110">
        <v>13</v>
      </c>
      <c r="O181" s="110">
        <v>13</v>
      </c>
      <c r="P181" s="155">
        <f t="shared" ref="P181:P184" si="51">O181+M181</f>
        <v>33</v>
      </c>
      <c r="Q181" s="110">
        <v>16</v>
      </c>
      <c r="R181" s="110">
        <v>2</v>
      </c>
    </row>
    <row r="182" spans="2:18" x14ac:dyDescent="0.25">
      <c r="B182" s="180" t="s">
        <v>25</v>
      </c>
      <c r="C182" s="401"/>
      <c r="D182" s="110">
        <v>19</v>
      </c>
      <c r="E182" s="110">
        <v>660</v>
      </c>
      <c r="F182" s="182">
        <v>0</v>
      </c>
      <c r="G182" s="110">
        <v>300470</v>
      </c>
      <c r="H182" s="110">
        <v>2900</v>
      </c>
      <c r="I182" s="110">
        <v>38</v>
      </c>
      <c r="J182" s="110">
        <v>27</v>
      </c>
      <c r="K182" s="110">
        <v>7</v>
      </c>
      <c r="L182" s="110">
        <v>17</v>
      </c>
      <c r="M182" s="110">
        <v>18</v>
      </c>
      <c r="N182" s="110">
        <v>2</v>
      </c>
      <c r="O182" s="110">
        <v>2</v>
      </c>
      <c r="P182" s="155">
        <f t="shared" si="51"/>
        <v>20</v>
      </c>
      <c r="Q182" s="113">
        <v>7</v>
      </c>
      <c r="R182" s="112">
        <v>0</v>
      </c>
    </row>
    <row r="183" spans="2:18" x14ac:dyDescent="0.25">
      <c r="B183" s="181" t="s">
        <v>161</v>
      </c>
      <c r="C183" s="401"/>
      <c r="D183" s="182">
        <v>16</v>
      </c>
      <c r="E183" s="182">
        <v>220</v>
      </c>
      <c r="F183" s="182">
        <v>0</v>
      </c>
      <c r="G183" s="182">
        <v>157035</v>
      </c>
      <c r="H183" s="182">
        <v>5900</v>
      </c>
      <c r="I183" s="182">
        <v>12</v>
      </c>
      <c r="J183" s="182">
        <v>17</v>
      </c>
      <c r="K183" s="182">
        <v>2</v>
      </c>
      <c r="L183" s="182">
        <v>13</v>
      </c>
      <c r="M183" s="182">
        <v>12</v>
      </c>
      <c r="N183" s="182">
        <v>2</v>
      </c>
      <c r="O183" s="182">
        <v>2</v>
      </c>
      <c r="P183" s="155">
        <f t="shared" si="51"/>
        <v>14</v>
      </c>
      <c r="Q183" s="135">
        <v>8</v>
      </c>
      <c r="R183" s="135">
        <v>0</v>
      </c>
    </row>
    <row r="184" spans="2:18" x14ac:dyDescent="0.25">
      <c r="B184" s="180" t="s">
        <v>85</v>
      </c>
      <c r="C184" s="436"/>
      <c r="D184" s="182">
        <v>3</v>
      </c>
      <c r="E184" s="182">
        <v>420</v>
      </c>
      <c r="F184" s="182">
        <v>0</v>
      </c>
      <c r="G184" s="182">
        <v>0</v>
      </c>
      <c r="H184" s="182">
        <v>148054</v>
      </c>
      <c r="I184" s="182">
        <v>0</v>
      </c>
      <c r="J184" s="182">
        <v>42</v>
      </c>
      <c r="K184" s="182">
        <v>0</v>
      </c>
      <c r="L184" s="182">
        <v>40</v>
      </c>
      <c r="M184" s="182">
        <v>40</v>
      </c>
      <c r="N184" s="182">
        <v>0</v>
      </c>
      <c r="O184" s="182">
        <v>0</v>
      </c>
      <c r="P184" s="155">
        <f t="shared" si="51"/>
        <v>40</v>
      </c>
      <c r="Q184" s="114">
        <v>92</v>
      </c>
      <c r="R184" s="114">
        <v>0</v>
      </c>
    </row>
    <row r="185" spans="2:18" x14ac:dyDescent="0.25">
      <c r="B185" s="402"/>
      <c r="C185" s="403"/>
      <c r="D185" s="183">
        <f>D180+D181+D182+D183+D184</f>
        <v>344.46</v>
      </c>
      <c r="E185" s="183">
        <f t="shared" ref="E185:J185" si="52">E180+E181+E182+E183+E184</f>
        <v>8377</v>
      </c>
      <c r="F185" s="183">
        <f t="shared" si="52"/>
        <v>38</v>
      </c>
      <c r="G185" s="183">
        <f t="shared" si="52"/>
        <v>2970740</v>
      </c>
      <c r="H185" s="183">
        <f t="shared" si="52"/>
        <v>469334</v>
      </c>
      <c r="I185" s="183">
        <f t="shared" si="52"/>
        <v>159</v>
      </c>
      <c r="J185" s="183">
        <f t="shared" si="52"/>
        <v>216</v>
      </c>
      <c r="K185" s="183">
        <f>SUM(K180:K184)</f>
        <v>45</v>
      </c>
      <c r="L185" s="183">
        <f t="shared" ref="L185:O185" si="53">L180+L181+L182+L183+L184</f>
        <v>156</v>
      </c>
      <c r="M185" s="183">
        <f t="shared" si="53"/>
        <v>153</v>
      </c>
      <c r="N185" s="183">
        <f t="shared" si="53"/>
        <v>137</v>
      </c>
      <c r="O185" s="183">
        <f t="shared" si="53"/>
        <v>128</v>
      </c>
      <c r="P185" s="183">
        <f>P180+P181+P182+P183+P184</f>
        <v>281</v>
      </c>
      <c r="Q185" s="183">
        <f t="shared" ref="Q185:R185" si="54">Q180+Q181+Q182+Q183+Q184</f>
        <v>224</v>
      </c>
      <c r="R185" s="183">
        <f t="shared" si="54"/>
        <v>22</v>
      </c>
    </row>
    <row r="191" spans="2:18" ht="18.75" x14ac:dyDescent="0.3">
      <c r="B191" s="405" t="s">
        <v>175</v>
      </c>
      <c r="C191" s="405"/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5"/>
      <c r="P191" s="179"/>
      <c r="Q191" s="179"/>
      <c r="R191" s="179"/>
    </row>
    <row r="192" spans="2:18" x14ac:dyDescent="0.25"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</row>
    <row r="193" spans="2:18" x14ac:dyDescent="0.25">
      <c r="B193" s="406" t="s">
        <v>5</v>
      </c>
      <c r="C193" s="406" t="s">
        <v>12</v>
      </c>
      <c r="D193" s="406" t="s">
        <v>6</v>
      </c>
      <c r="E193" s="406" t="s">
        <v>17</v>
      </c>
      <c r="F193" s="406" t="s">
        <v>15</v>
      </c>
      <c r="G193" s="406" t="s">
        <v>100</v>
      </c>
      <c r="H193" s="406" t="s">
        <v>14</v>
      </c>
      <c r="I193" s="406" t="s">
        <v>13</v>
      </c>
      <c r="J193" s="406" t="s">
        <v>8</v>
      </c>
      <c r="K193" s="406" t="s">
        <v>138</v>
      </c>
      <c r="L193" s="398" t="s">
        <v>113</v>
      </c>
      <c r="M193" s="409"/>
      <c r="N193" s="409"/>
      <c r="O193" s="409"/>
      <c r="P193" s="399"/>
      <c r="Q193" s="413" t="s">
        <v>16</v>
      </c>
      <c r="R193" s="413"/>
    </row>
    <row r="194" spans="2:18" ht="30" x14ac:dyDescent="0.25">
      <c r="B194" s="407"/>
      <c r="C194" s="407"/>
      <c r="D194" s="407"/>
      <c r="E194" s="407"/>
      <c r="F194" s="407"/>
      <c r="G194" s="407"/>
      <c r="H194" s="407"/>
      <c r="I194" s="407"/>
      <c r="J194" s="407"/>
      <c r="K194" s="407"/>
      <c r="L194" s="398" t="s">
        <v>1</v>
      </c>
      <c r="M194" s="399"/>
      <c r="N194" s="398" t="s">
        <v>2</v>
      </c>
      <c r="O194" s="399"/>
      <c r="P194" s="169" t="s">
        <v>10</v>
      </c>
      <c r="Q194" s="413"/>
      <c r="R194" s="413"/>
    </row>
    <row r="195" spans="2:18" x14ac:dyDescent="0.25">
      <c r="B195" s="408"/>
      <c r="C195" s="408"/>
      <c r="D195" s="408"/>
      <c r="E195" s="408"/>
      <c r="F195" s="408"/>
      <c r="G195" s="408"/>
      <c r="H195" s="408"/>
      <c r="I195" s="408"/>
      <c r="J195" s="408"/>
      <c r="K195" s="408"/>
      <c r="L195" s="169" t="s">
        <v>4</v>
      </c>
      <c r="M195" s="169" t="s">
        <v>3</v>
      </c>
      <c r="N195" s="169" t="s">
        <v>4</v>
      </c>
      <c r="O195" s="169" t="s">
        <v>3</v>
      </c>
      <c r="P195" s="169" t="s">
        <v>3</v>
      </c>
      <c r="Q195" s="174" t="s">
        <v>1</v>
      </c>
      <c r="R195" s="174" t="s">
        <v>2</v>
      </c>
    </row>
    <row r="196" spans="2:18" x14ac:dyDescent="0.25">
      <c r="B196" s="181" t="s">
        <v>0</v>
      </c>
      <c r="C196" s="400">
        <v>42748</v>
      </c>
      <c r="D196" s="155">
        <v>257</v>
      </c>
      <c r="E196" s="155">
        <v>2808</v>
      </c>
      <c r="F196" s="155">
        <v>13</v>
      </c>
      <c r="G196" s="182">
        <v>1007000</v>
      </c>
      <c r="H196" s="182">
        <v>93200</v>
      </c>
      <c r="I196" s="155">
        <v>66</v>
      </c>
      <c r="J196" s="155">
        <v>55</v>
      </c>
      <c r="K196" s="155"/>
      <c r="L196" s="155">
        <v>66</v>
      </c>
      <c r="M196" s="155">
        <v>62</v>
      </c>
      <c r="N196" s="155">
        <v>176</v>
      </c>
      <c r="O196" s="155">
        <v>87</v>
      </c>
      <c r="P196" s="155">
        <f>O196+M196</f>
        <v>149</v>
      </c>
      <c r="Q196" s="156">
        <v>101</v>
      </c>
      <c r="R196" s="156">
        <v>11</v>
      </c>
    </row>
    <row r="197" spans="2:18" x14ac:dyDescent="0.25">
      <c r="B197" s="180" t="s">
        <v>24</v>
      </c>
      <c r="C197" s="401"/>
      <c r="D197" s="110">
        <v>37.17</v>
      </c>
      <c r="E197" s="110">
        <v>1062</v>
      </c>
      <c r="F197" s="110">
        <v>0</v>
      </c>
      <c r="G197" s="110">
        <v>1244705</v>
      </c>
      <c r="H197" s="110">
        <v>162140</v>
      </c>
      <c r="I197" s="110">
        <v>0</v>
      </c>
      <c r="J197" s="110">
        <v>63</v>
      </c>
      <c r="K197" s="110"/>
      <c r="L197" s="110">
        <v>20</v>
      </c>
      <c r="M197" s="110">
        <v>25</v>
      </c>
      <c r="N197" s="110">
        <v>14</v>
      </c>
      <c r="O197" s="110">
        <v>7</v>
      </c>
      <c r="P197" s="155">
        <f t="shared" ref="P197:P200" si="55">O197+M197</f>
        <v>32</v>
      </c>
      <c r="Q197" s="110">
        <v>20</v>
      </c>
      <c r="R197" s="110">
        <v>6</v>
      </c>
    </row>
    <row r="198" spans="2:18" x14ac:dyDescent="0.25">
      <c r="B198" s="180" t="s">
        <v>25</v>
      </c>
      <c r="C198" s="401"/>
      <c r="D198" s="110">
        <v>20</v>
      </c>
      <c r="E198" s="110">
        <v>500</v>
      </c>
      <c r="F198" s="182">
        <v>0</v>
      </c>
      <c r="G198" s="110">
        <v>258764</v>
      </c>
      <c r="H198" s="110">
        <v>3328</v>
      </c>
      <c r="I198" s="110">
        <v>22</v>
      </c>
      <c r="J198" s="110">
        <v>1</v>
      </c>
      <c r="K198" s="110"/>
      <c r="L198" s="110">
        <v>19</v>
      </c>
      <c r="M198" s="110">
        <v>19</v>
      </c>
      <c r="N198" s="110">
        <v>2</v>
      </c>
      <c r="O198" s="110">
        <v>2</v>
      </c>
      <c r="P198" s="155">
        <f t="shared" si="55"/>
        <v>21</v>
      </c>
      <c r="Q198" s="113">
        <v>7</v>
      </c>
      <c r="R198" s="112">
        <v>0</v>
      </c>
    </row>
    <row r="199" spans="2:18" x14ac:dyDescent="0.25">
      <c r="B199" s="181" t="s">
        <v>161</v>
      </c>
      <c r="C199" s="401"/>
      <c r="D199" s="182">
        <v>18</v>
      </c>
      <c r="E199" s="182">
        <v>200</v>
      </c>
      <c r="F199" s="182">
        <v>0</v>
      </c>
      <c r="G199" s="182">
        <v>151570</v>
      </c>
      <c r="H199" s="182">
        <v>6600</v>
      </c>
      <c r="I199" s="182">
        <v>12</v>
      </c>
      <c r="J199" s="182">
        <v>18</v>
      </c>
      <c r="K199" s="182"/>
      <c r="L199" s="182">
        <v>13</v>
      </c>
      <c r="M199" s="182">
        <v>11</v>
      </c>
      <c r="N199" s="182">
        <v>2</v>
      </c>
      <c r="O199" s="182">
        <v>2</v>
      </c>
      <c r="P199" s="155">
        <f t="shared" si="55"/>
        <v>13</v>
      </c>
      <c r="Q199" s="135">
        <v>6</v>
      </c>
      <c r="R199" s="135">
        <v>0</v>
      </c>
    </row>
    <row r="200" spans="2:18" x14ac:dyDescent="0.25">
      <c r="B200" s="180" t="s">
        <v>85</v>
      </c>
      <c r="C200" s="436"/>
      <c r="D200" s="182">
        <v>7.5</v>
      </c>
      <c r="E200" s="182">
        <v>595</v>
      </c>
      <c r="F200" s="182">
        <v>0</v>
      </c>
      <c r="G200" s="182">
        <v>0</v>
      </c>
      <c r="H200" s="182">
        <v>138206</v>
      </c>
      <c r="I200" s="182">
        <v>0</v>
      </c>
      <c r="J200" s="182">
        <v>49</v>
      </c>
      <c r="K200" s="182"/>
      <c r="L200" s="182">
        <v>37</v>
      </c>
      <c r="M200" s="182">
        <v>37</v>
      </c>
      <c r="N200" s="182">
        <v>0</v>
      </c>
      <c r="O200" s="182">
        <v>0</v>
      </c>
      <c r="P200" s="155">
        <f t="shared" si="55"/>
        <v>37</v>
      </c>
      <c r="Q200" s="114">
        <v>94</v>
      </c>
      <c r="R200" s="114">
        <v>0</v>
      </c>
    </row>
    <row r="201" spans="2:18" x14ac:dyDescent="0.25">
      <c r="B201" s="402"/>
      <c r="C201" s="403"/>
      <c r="D201" s="183">
        <f>D196+D197+D198+D199+D200</f>
        <v>339.67</v>
      </c>
      <c r="E201" s="183">
        <f t="shared" ref="E201:J201" si="56">E196+E197+E198+E199+E200</f>
        <v>5165</v>
      </c>
      <c r="F201" s="183">
        <f t="shared" si="56"/>
        <v>13</v>
      </c>
      <c r="G201" s="183">
        <f t="shared" si="56"/>
        <v>2662039</v>
      </c>
      <c r="H201" s="183">
        <f t="shared" si="56"/>
        <v>403474</v>
      </c>
      <c r="I201" s="183">
        <f t="shared" si="56"/>
        <v>100</v>
      </c>
      <c r="J201" s="183">
        <f t="shared" si="56"/>
        <v>186</v>
      </c>
      <c r="K201" s="183">
        <f>SUM(K196:K200)</f>
        <v>0</v>
      </c>
      <c r="L201" s="183">
        <f t="shared" ref="L201:O201" si="57">L196+L197+L198+L199+L200</f>
        <v>155</v>
      </c>
      <c r="M201" s="183">
        <f t="shared" si="57"/>
        <v>154</v>
      </c>
      <c r="N201" s="183">
        <f t="shared" si="57"/>
        <v>194</v>
      </c>
      <c r="O201" s="183">
        <f t="shared" si="57"/>
        <v>98</v>
      </c>
      <c r="P201" s="183">
        <f>P196+P197+P198+P199+P200</f>
        <v>252</v>
      </c>
      <c r="Q201" s="183">
        <f t="shared" ref="Q201:R201" si="58">Q196+Q197+Q198+Q199+Q200</f>
        <v>228</v>
      </c>
      <c r="R201" s="183">
        <f t="shared" si="58"/>
        <v>17</v>
      </c>
    </row>
    <row r="205" spans="2:18" ht="18.75" x14ac:dyDescent="0.3">
      <c r="B205" s="405" t="s">
        <v>176</v>
      </c>
      <c r="C205" s="405"/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  <c r="O205" s="405"/>
      <c r="P205" s="179"/>
      <c r="Q205" s="179"/>
      <c r="R205" s="179"/>
    </row>
    <row r="206" spans="2:18" x14ac:dyDescent="0.25"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</row>
    <row r="207" spans="2:18" x14ac:dyDescent="0.25">
      <c r="B207" s="406" t="s">
        <v>5</v>
      </c>
      <c r="C207" s="406" t="s">
        <v>12</v>
      </c>
      <c r="D207" s="406" t="s">
        <v>6</v>
      </c>
      <c r="E207" s="406" t="s">
        <v>17</v>
      </c>
      <c r="F207" s="406" t="s">
        <v>15</v>
      </c>
      <c r="G207" s="406" t="s">
        <v>100</v>
      </c>
      <c r="H207" s="406" t="s">
        <v>14</v>
      </c>
      <c r="I207" s="406" t="s">
        <v>13</v>
      </c>
      <c r="J207" s="406" t="s">
        <v>8</v>
      </c>
      <c r="K207" s="406" t="s">
        <v>138</v>
      </c>
      <c r="L207" s="398" t="s">
        <v>113</v>
      </c>
      <c r="M207" s="409"/>
      <c r="N207" s="409"/>
      <c r="O207" s="409"/>
      <c r="P207" s="399"/>
      <c r="Q207" s="413" t="s">
        <v>16</v>
      </c>
      <c r="R207" s="413"/>
    </row>
    <row r="208" spans="2:18" ht="30" x14ac:dyDescent="0.25">
      <c r="B208" s="407"/>
      <c r="C208" s="407"/>
      <c r="D208" s="407"/>
      <c r="E208" s="407"/>
      <c r="F208" s="407"/>
      <c r="G208" s="407"/>
      <c r="H208" s="407"/>
      <c r="I208" s="407"/>
      <c r="J208" s="407"/>
      <c r="K208" s="407"/>
      <c r="L208" s="398" t="s">
        <v>1</v>
      </c>
      <c r="M208" s="399"/>
      <c r="N208" s="398" t="s">
        <v>2</v>
      </c>
      <c r="O208" s="399"/>
      <c r="P208" s="169" t="s">
        <v>10</v>
      </c>
      <c r="Q208" s="413"/>
      <c r="R208" s="413"/>
    </row>
    <row r="209" spans="2:18" x14ac:dyDescent="0.25">
      <c r="B209" s="408"/>
      <c r="C209" s="408"/>
      <c r="D209" s="408"/>
      <c r="E209" s="408"/>
      <c r="F209" s="408"/>
      <c r="G209" s="408"/>
      <c r="H209" s="408"/>
      <c r="I209" s="408"/>
      <c r="J209" s="408"/>
      <c r="K209" s="408"/>
      <c r="L209" s="169" t="s">
        <v>4</v>
      </c>
      <c r="M209" s="169" t="s">
        <v>3</v>
      </c>
      <c r="N209" s="169" t="s">
        <v>4</v>
      </c>
      <c r="O209" s="169" t="s">
        <v>3</v>
      </c>
      <c r="P209" s="169" t="s">
        <v>3</v>
      </c>
      <c r="Q209" s="174" t="s">
        <v>1</v>
      </c>
      <c r="R209" s="174" t="s">
        <v>2</v>
      </c>
    </row>
    <row r="210" spans="2:18" x14ac:dyDescent="0.25">
      <c r="B210" s="181" t="s">
        <v>0</v>
      </c>
      <c r="C210" s="400">
        <v>42749</v>
      </c>
      <c r="D210" s="155">
        <v>212</v>
      </c>
      <c r="E210" s="155">
        <v>1560</v>
      </c>
      <c r="F210" s="155">
        <v>18</v>
      </c>
      <c r="G210" s="182">
        <v>759000</v>
      </c>
      <c r="H210" s="182">
        <v>14000</v>
      </c>
      <c r="I210" s="155">
        <v>8</v>
      </c>
      <c r="J210" s="155">
        <v>26</v>
      </c>
      <c r="K210" s="155"/>
      <c r="L210" s="155">
        <v>42</v>
      </c>
      <c r="M210" s="155">
        <v>37</v>
      </c>
      <c r="N210" s="155">
        <v>58</v>
      </c>
      <c r="O210" s="155">
        <v>48</v>
      </c>
      <c r="P210" s="155">
        <f>O210+M210</f>
        <v>85</v>
      </c>
      <c r="Q210" s="156">
        <v>32</v>
      </c>
      <c r="R210" s="156">
        <v>9</v>
      </c>
    </row>
    <row r="211" spans="2:18" x14ac:dyDescent="0.25">
      <c r="B211" s="180" t="s">
        <v>24</v>
      </c>
      <c r="C211" s="401"/>
      <c r="D211" s="110">
        <v>36.200000000000003</v>
      </c>
      <c r="E211" s="110">
        <v>896</v>
      </c>
      <c r="F211" s="110">
        <v>6</v>
      </c>
      <c r="G211" s="110">
        <v>1236681</v>
      </c>
      <c r="H211" s="110">
        <v>162140</v>
      </c>
      <c r="I211" s="110">
        <v>15</v>
      </c>
      <c r="J211" s="110">
        <v>33</v>
      </c>
      <c r="K211" s="110"/>
      <c r="L211" s="110">
        <v>32</v>
      </c>
      <c r="M211" s="110">
        <v>25</v>
      </c>
      <c r="N211" s="110">
        <v>7</v>
      </c>
      <c r="O211" s="110">
        <v>10</v>
      </c>
      <c r="P211" s="155">
        <f t="shared" ref="P211:P214" si="59">O211+M211</f>
        <v>35</v>
      </c>
      <c r="Q211" s="110">
        <v>4</v>
      </c>
      <c r="R211" s="110">
        <v>0</v>
      </c>
    </row>
    <row r="212" spans="2:18" x14ac:dyDescent="0.25">
      <c r="B212" s="180" t="s">
        <v>25</v>
      </c>
      <c r="C212" s="401"/>
      <c r="D212" s="110">
        <v>23</v>
      </c>
      <c r="E212" s="110">
        <v>514</v>
      </c>
      <c r="F212" s="182">
        <v>0</v>
      </c>
      <c r="G212" s="110">
        <v>290745</v>
      </c>
      <c r="H212" s="110">
        <v>2488</v>
      </c>
      <c r="I212" s="110">
        <v>23</v>
      </c>
      <c r="J212" s="110">
        <v>2</v>
      </c>
      <c r="K212" s="110"/>
      <c r="L212" s="110">
        <v>17</v>
      </c>
      <c r="M212" s="110">
        <v>17</v>
      </c>
      <c r="N212" s="110">
        <v>2</v>
      </c>
      <c r="O212" s="110">
        <v>2</v>
      </c>
      <c r="P212" s="155">
        <f t="shared" si="59"/>
        <v>19</v>
      </c>
      <c r="Q212" s="113">
        <v>7</v>
      </c>
      <c r="R212" s="112">
        <v>0</v>
      </c>
    </row>
    <row r="213" spans="2:18" x14ac:dyDescent="0.25">
      <c r="B213" s="181" t="s">
        <v>161</v>
      </c>
      <c r="C213" s="401"/>
      <c r="D213" s="182">
        <v>12</v>
      </c>
      <c r="E213" s="182">
        <v>0</v>
      </c>
      <c r="F213" s="182">
        <v>0</v>
      </c>
      <c r="G213" s="182">
        <v>140670</v>
      </c>
      <c r="H213" s="182">
        <v>3300</v>
      </c>
      <c r="I213" s="182">
        <v>11</v>
      </c>
      <c r="J213" s="182">
        <v>12</v>
      </c>
      <c r="K213" s="182">
        <v>0</v>
      </c>
      <c r="L213" s="182">
        <v>2</v>
      </c>
      <c r="M213" s="182">
        <v>2</v>
      </c>
      <c r="N213" s="182">
        <v>2</v>
      </c>
      <c r="O213" s="182">
        <v>2</v>
      </c>
      <c r="P213" s="155">
        <f t="shared" si="59"/>
        <v>4</v>
      </c>
      <c r="Q213" s="135">
        <v>2</v>
      </c>
      <c r="R213" s="135">
        <v>0</v>
      </c>
    </row>
    <row r="214" spans="2:18" x14ac:dyDescent="0.25">
      <c r="B214" s="180" t="s">
        <v>85</v>
      </c>
      <c r="C214" s="436"/>
      <c r="D214" s="182">
        <v>2.6</v>
      </c>
      <c r="E214" s="182">
        <v>60</v>
      </c>
      <c r="F214" s="182">
        <v>0</v>
      </c>
      <c r="G214" s="182">
        <v>0</v>
      </c>
      <c r="H214" s="182">
        <v>5106</v>
      </c>
      <c r="I214" s="182">
        <v>0</v>
      </c>
      <c r="J214" s="182">
        <v>3</v>
      </c>
      <c r="K214" s="182"/>
      <c r="L214" s="182">
        <v>3</v>
      </c>
      <c r="M214" s="182">
        <v>3</v>
      </c>
      <c r="N214" s="182">
        <v>0</v>
      </c>
      <c r="O214" s="182">
        <v>0</v>
      </c>
      <c r="P214" s="155">
        <f t="shared" si="59"/>
        <v>3</v>
      </c>
      <c r="Q214" s="114">
        <v>7</v>
      </c>
      <c r="R214" s="114">
        <v>0</v>
      </c>
    </row>
    <row r="215" spans="2:18" x14ac:dyDescent="0.25">
      <c r="B215" s="402"/>
      <c r="C215" s="403"/>
      <c r="D215" s="183">
        <f>D210+D211+D212+D213+D214</f>
        <v>285.8</v>
      </c>
      <c r="E215" s="183">
        <f t="shared" ref="E215:J215" si="60">E210+E211+E212+E213+E214</f>
        <v>3030</v>
      </c>
      <c r="F215" s="183">
        <f t="shared" si="60"/>
        <v>24</v>
      </c>
      <c r="G215" s="183">
        <f t="shared" si="60"/>
        <v>2427096</v>
      </c>
      <c r="H215" s="183">
        <f t="shared" si="60"/>
        <v>187034</v>
      </c>
      <c r="I215" s="183">
        <f t="shared" si="60"/>
        <v>57</v>
      </c>
      <c r="J215" s="183">
        <f t="shared" si="60"/>
        <v>76</v>
      </c>
      <c r="K215" s="183">
        <f>SUM(K210:K214)</f>
        <v>0</v>
      </c>
      <c r="L215" s="183">
        <f t="shared" ref="L215:O215" si="61">L210+L211+L212+L213+L214</f>
        <v>96</v>
      </c>
      <c r="M215" s="183">
        <f t="shared" si="61"/>
        <v>84</v>
      </c>
      <c r="N215" s="183">
        <f t="shared" si="61"/>
        <v>69</v>
      </c>
      <c r="O215" s="183">
        <f t="shared" si="61"/>
        <v>62</v>
      </c>
      <c r="P215" s="183">
        <f>P210+P211+P212+P213+P214</f>
        <v>146</v>
      </c>
      <c r="Q215" s="183">
        <f t="shared" ref="Q215:R215" si="62">Q210+Q211+Q212+Q213+Q214</f>
        <v>52</v>
      </c>
      <c r="R215" s="183">
        <f t="shared" si="62"/>
        <v>9</v>
      </c>
    </row>
    <row r="219" spans="2:18" ht="18.75" x14ac:dyDescent="0.3">
      <c r="B219" s="405" t="s">
        <v>177</v>
      </c>
      <c r="C219" s="405"/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179"/>
      <c r="Q219" s="179"/>
      <c r="R219" s="179"/>
    </row>
    <row r="220" spans="2:18" x14ac:dyDescent="0.25"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</row>
    <row r="221" spans="2:18" x14ac:dyDescent="0.25">
      <c r="B221" s="406" t="s">
        <v>5</v>
      </c>
      <c r="C221" s="406" t="s">
        <v>12</v>
      </c>
      <c r="D221" s="406" t="s">
        <v>6</v>
      </c>
      <c r="E221" s="406" t="s">
        <v>17</v>
      </c>
      <c r="F221" s="406" t="s">
        <v>15</v>
      </c>
      <c r="G221" s="406" t="s">
        <v>100</v>
      </c>
      <c r="H221" s="406" t="s">
        <v>14</v>
      </c>
      <c r="I221" s="406" t="s">
        <v>13</v>
      </c>
      <c r="J221" s="406" t="s">
        <v>8</v>
      </c>
      <c r="K221" s="406" t="s">
        <v>138</v>
      </c>
      <c r="L221" s="398" t="s">
        <v>113</v>
      </c>
      <c r="M221" s="409"/>
      <c r="N221" s="409"/>
      <c r="O221" s="409"/>
      <c r="P221" s="399"/>
      <c r="Q221" s="413" t="s">
        <v>16</v>
      </c>
      <c r="R221" s="413"/>
    </row>
    <row r="222" spans="2:18" ht="30" x14ac:dyDescent="0.25">
      <c r="B222" s="407"/>
      <c r="C222" s="407"/>
      <c r="D222" s="407"/>
      <c r="E222" s="407"/>
      <c r="F222" s="407"/>
      <c r="G222" s="407"/>
      <c r="H222" s="407"/>
      <c r="I222" s="407"/>
      <c r="J222" s="407"/>
      <c r="K222" s="407"/>
      <c r="L222" s="398" t="s">
        <v>1</v>
      </c>
      <c r="M222" s="399"/>
      <c r="N222" s="398" t="s">
        <v>2</v>
      </c>
      <c r="O222" s="399"/>
      <c r="P222" s="169" t="s">
        <v>10</v>
      </c>
      <c r="Q222" s="413"/>
      <c r="R222" s="413"/>
    </row>
    <row r="223" spans="2:18" x14ac:dyDescent="0.25">
      <c r="B223" s="408"/>
      <c r="C223" s="408"/>
      <c r="D223" s="408"/>
      <c r="E223" s="408"/>
      <c r="F223" s="408"/>
      <c r="G223" s="408"/>
      <c r="H223" s="408"/>
      <c r="I223" s="408"/>
      <c r="J223" s="408"/>
      <c r="K223" s="408"/>
      <c r="L223" s="169" t="s">
        <v>4</v>
      </c>
      <c r="M223" s="169" t="s">
        <v>3</v>
      </c>
      <c r="N223" s="169" t="s">
        <v>4</v>
      </c>
      <c r="O223" s="169" t="s">
        <v>3</v>
      </c>
      <c r="P223" s="169" t="s">
        <v>3</v>
      </c>
      <c r="Q223" s="174" t="s">
        <v>1</v>
      </c>
      <c r="R223" s="174" t="s">
        <v>2</v>
      </c>
    </row>
    <row r="224" spans="2:18" x14ac:dyDescent="0.25">
      <c r="B224" s="181" t="s">
        <v>0</v>
      </c>
      <c r="C224" s="400">
        <v>42750</v>
      </c>
      <c r="D224" s="155">
        <v>169</v>
      </c>
      <c r="E224" s="155">
        <v>3586</v>
      </c>
      <c r="F224" s="155">
        <v>6</v>
      </c>
      <c r="G224" s="182">
        <v>680000</v>
      </c>
      <c r="H224" s="182">
        <v>16000</v>
      </c>
      <c r="I224" s="155">
        <v>39</v>
      </c>
      <c r="J224" s="155">
        <v>34</v>
      </c>
      <c r="K224" s="155"/>
      <c r="L224" s="155">
        <v>31</v>
      </c>
      <c r="M224" s="155">
        <v>29</v>
      </c>
      <c r="N224" s="155">
        <v>120</v>
      </c>
      <c r="O224" s="155">
        <v>105</v>
      </c>
      <c r="P224" s="155">
        <f>O224+M224</f>
        <v>134</v>
      </c>
      <c r="Q224" s="156">
        <v>25</v>
      </c>
      <c r="R224" s="156">
        <v>13</v>
      </c>
    </row>
    <row r="225" spans="2:18" x14ac:dyDescent="0.25">
      <c r="B225" s="180" t="s">
        <v>24</v>
      </c>
      <c r="C225" s="401"/>
      <c r="D225" s="110">
        <v>40</v>
      </c>
      <c r="E225" s="110">
        <v>2100</v>
      </c>
      <c r="F225" s="110">
        <v>3</v>
      </c>
      <c r="G225" s="110">
        <v>341915</v>
      </c>
      <c r="H225" s="110">
        <v>133890</v>
      </c>
      <c r="I225" s="110">
        <v>10</v>
      </c>
      <c r="J225" s="110">
        <v>20</v>
      </c>
      <c r="K225" s="110"/>
      <c r="L225" s="110">
        <v>20</v>
      </c>
      <c r="M225" s="110">
        <v>18</v>
      </c>
      <c r="N225" s="110">
        <v>7</v>
      </c>
      <c r="O225" s="110">
        <v>7</v>
      </c>
      <c r="P225" s="155">
        <f t="shared" ref="P225:P228" si="63">O225+M225</f>
        <v>25</v>
      </c>
      <c r="Q225" s="110">
        <v>4</v>
      </c>
      <c r="R225" s="110">
        <v>0</v>
      </c>
    </row>
    <row r="226" spans="2:18" x14ac:dyDescent="0.25">
      <c r="B226" s="180" t="s">
        <v>25</v>
      </c>
      <c r="C226" s="401"/>
      <c r="D226" s="110">
        <v>23</v>
      </c>
      <c r="E226" s="110">
        <v>0</v>
      </c>
      <c r="F226" s="182">
        <v>0</v>
      </c>
      <c r="G226" s="110">
        <v>228120</v>
      </c>
      <c r="H226" s="110">
        <v>0</v>
      </c>
      <c r="I226" s="110">
        <v>0</v>
      </c>
      <c r="J226" s="110">
        <v>0</v>
      </c>
      <c r="K226" s="110">
        <v>0</v>
      </c>
      <c r="L226" s="110">
        <v>2</v>
      </c>
      <c r="M226" s="110">
        <v>2</v>
      </c>
      <c r="N226" s="110">
        <v>2</v>
      </c>
      <c r="O226" s="110">
        <v>2</v>
      </c>
      <c r="P226" s="155">
        <f t="shared" si="63"/>
        <v>4</v>
      </c>
      <c r="Q226" s="113">
        <v>0</v>
      </c>
      <c r="R226" s="112">
        <v>0</v>
      </c>
    </row>
    <row r="227" spans="2:18" x14ac:dyDescent="0.25">
      <c r="B227" s="181" t="s">
        <v>161</v>
      </c>
      <c r="C227" s="401"/>
      <c r="D227" s="182">
        <v>12</v>
      </c>
      <c r="E227" s="182">
        <v>0</v>
      </c>
      <c r="F227" s="182">
        <v>0</v>
      </c>
      <c r="G227" s="182">
        <v>145450</v>
      </c>
      <c r="H227" s="182">
        <v>2900</v>
      </c>
      <c r="I227" s="182">
        <v>12</v>
      </c>
      <c r="J227" s="182">
        <v>14</v>
      </c>
      <c r="K227" s="182">
        <v>0</v>
      </c>
      <c r="L227" s="182">
        <v>2</v>
      </c>
      <c r="M227" s="182">
        <v>2</v>
      </c>
      <c r="N227" s="182">
        <v>2</v>
      </c>
      <c r="O227" s="182">
        <v>2</v>
      </c>
      <c r="P227" s="155">
        <f t="shared" si="63"/>
        <v>4</v>
      </c>
      <c r="Q227" s="135">
        <v>0</v>
      </c>
      <c r="R227" s="135">
        <v>0</v>
      </c>
    </row>
    <row r="228" spans="2:18" x14ac:dyDescent="0.25">
      <c r="B228" s="180" t="s">
        <v>85</v>
      </c>
      <c r="C228" s="436"/>
      <c r="D228" s="182">
        <v>0</v>
      </c>
      <c r="E228" s="182">
        <v>0</v>
      </c>
      <c r="F228" s="182">
        <v>0</v>
      </c>
      <c r="G228" s="182">
        <v>0</v>
      </c>
      <c r="H228" s="182">
        <v>0</v>
      </c>
      <c r="I228" s="182">
        <v>0</v>
      </c>
      <c r="J228" s="182">
        <v>0</v>
      </c>
      <c r="K228" s="182">
        <v>0</v>
      </c>
      <c r="L228" s="182">
        <v>0</v>
      </c>
      <c r="M228" s="182">
        <v>0</v>
      </c>
      <c r="N228" s="182">
        <v>0</v>
      </c>
      <c r="O228" s="182">
        <v>0</v>
      </c>
      <c r="P228" s="155">
        <f t="shared" si="63"/>
        <v>0</v>
      </c>
      <c r="Q228" s="114">
        <v>0</v>
      </c>
      <c r="R228" s="114">
        <v>0</v>
      </c>
    </row>
    <row r="229" spans="2:18" x14ac:dyDescent="0.25">
      <c r="B229" s="402"/>
      <c r="C229" s="403"/>
      <c r="D229" s="183">
        <f>D224+D225+D226+D227+D228</f>
        <v>244</v>
      </c>
      <c r="E229" s="183">
        <f t="shared" ref="E229:J229" si="64">E224+E225+E226+E227+E228</f>
        <v>5686</v>
      </c>
      <c r="F229" s="183">
        <f t="shared" si="64"/>
        <v>9</v>
      </c>
      <c r="G229" s="183">
        <f t="shared" si="64"/>
        <v>1395485</v>
      </c>
      <c r="H229" s="183">
        <f t="shared" si="64"/>
        <v>152790</v>
      </c>
      <c r="I229" s="183">
        <f t="shared" si="64"/>
        <v>61</v>
      </c>
      <c r="J229" s="183">
        <f t="shared" si="64"/>
        <v>68</v>
      </c>
      <c r="K229" s="183">
        <f>SUM(K224:K228)</f>
        <v>0</v>
      </c>
      <c r="L229" s="183">
        <f t="shared" ref="L229:O229" si="65">L224+L225+L226+L227+L228</f>
        <v>55</v>
      </c>
      <c r="M229" s="183">
        <f t="shared" si="65"/>
        <v>51</v>
      </c>
      <c r="N229" s="183">
        <f t="shared" si="65"/>
        <v>131</v>
      </c>
      <c r="O229" s="183">
        <f t="shared" si="65"/>
        <v>116</v>
      </c>
      <c r="P229" s="183">
        <f>P224+P225+P226+P227+P228</f>
        <v>167</v>
      </c>
      <c r="Q229" s="183">
        <f t="shared" ref="Q229:R229" si="66">Q224+Q225+Q226+Q227+Q228</f>
        <v>29</v>
      </c>
      <c r="R229" s="183">
        <f t="shared" si="66"/>
        <v>13</v>
      </c>
    </row>
    <row r="233" spans="2:18" ht="18.75" x14ac:dyDescent="0.3">
      <c r="B233" s="405" t="s">
        <v>178</v>
      </c>
      <c r="C233" s="405"/>
      <c r="D233" s="405"/>
      <c r="E233" s="405"/>
      <c r="F233" s="405"/>
      <c r="G233" s="405"/>
      <c r="H233" s="405"/>
      <c r="I233" s="405"/>
      <c r="J233" s="405"/>
      <c r="K233" s="405"/>
      <c r="L233" s="405"/>
      <c r="M233" s="405"/>
      <c r="N233" s="405"/>
      <c r="O233" s="405"/>
      <c r="P233" s="179"/>
      <c r="Q233" s="179"/>
      <c r="R233" s="179"/>
    </row>
    <row r="234" spans="2:18" x14ac:dyDescent="0.25"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</row>
    <row r="235" spans="2:18" x14ac:dyDescent="0.25">
      <c r="B235" s="406" t="s">
        <v>5</v>
      </c>
      <c r="C235" s="406" t="s">
        <v>12</v>
      </c>
      <c r="D235" s="406" t="s">
        <v>6</v>
      </c>
      <c r="E235" s="406" t="s">
        <v>17</v>
      </c>
      <c r="F235" s="406" t="s">
        <v>15</v>
      </c>
      <c r="G235" s="406" t="s">
        <v>100</v>
      </c>
      <c r="H235" s="406" t="s">
        <v>14</v>
      </c>
      <c r="I235" s="406" t="s">
        <v>13</v>
      </c>
      <c r="J235" s="406" t="s">
        <v>8</v>
      </c>
      <c r="K235" s="406" t="s">
        <v>138</v>
      </c>
      <c r="L235" s="398" t="s">
        <v>113</v>
      </c>
      <c r="M235" s="409"/>
      <c r="N235" s="409"/>
      <c r="O235" s="409"/>
      <c r="P235" s="399"/>
      <c r="Q235" s="413" t="s">
        <v>16</v>
      </c>
      <c r="R235" s="413"/>
    </row>
    <row r="236" spans="2:18" ht="30" x14ac:dyDescent="0.25">
      <c r="B236" s="407"/>
      <c r="C236" s="407"/>
      <c r="D236" s="407"/>
      <c r="E236" s="407"/>
      <c r="F236" s="407"/>
      <c r="G236" s="407"/>
      <c r="H236" s="407"/>
      <c r="I236" s="407"/>
      <c r="J236" s="407"/>
      <c r="K236" s="407"/>
      <c r="L236" s="398" t="s">
        <v>1</v>
      </c>
      <c r="M236" s="399"/>
      <c r="N236" s="398" t="s">
        <v>2</v>
      </c>
      <c r="O236" s="399"/>
      <c r="P236" s="169" t="s">
        <v>10</v>
      </c>
      <c r="Q236" s="413"/>
      <c r="R236" s="413"/>
    </row>
    <row r="237" spans="2:18" x14ac:dyDescent="0.25">
      <c r="B237" s="408"/>
      <c r="C237" s="408"/>
      <c r="D237" s="408"/>
      <c r="E237" s="408"/>
      <c r="F237" s="408"/>
      <c r="G237" s="408"/>
      <c r="H237" s="408"/>
      <c r="I237" s="408"/>
      <c r="J237" s="408"/>
      <c r="K237" s="408"/>
      <c r="L237" s="169" t="s">
        <v>4</v>
      </c>
      <c r="M237" s="169" t="s">
        <v>3</v>
      </c>
      <c r="N237" s="169" t="s">
        <v>4</v>
      </c>
      <c r="O237" s="169" t="s">
        <v>3</v>
      </c>
      <c r="P237" s="169" t="s">
        <v>3</v>
      </c>
      <c r="Q237" s="174" t="s">
        <v>1</v>
      </c>
      <c r="R237" s="174" t="s">
        <v>2</v>
      </c>
    </row>
    <row r="238" spans="2:18" x14ac:dyDescent="0.25">
      <c r="B238" s="181" t="s">
        <v>0</v>
      </c>
      <c r="C238" s="400">
        <v>42751</v>
      </c>
      <c r="D238" s="155">
        <v>235</v>
      </c>
      <c r="E238" s="155">
        <v>2330</v>
      </c>
      <c r="F238" s="155">
        <v>23</v>
      </c>
      <c r="G238" s="182">
        <v>431500</v>
      </c>
      <c r="H238" s="182">
        <v>86180</v>
      </c>
      <c r="I238" s="155">
        <v>68</v>
      </c>
      <c r="J238" s="155">
        <v>43</v>
      </c>
      <c r="K238" s="155">
        <v>28</v>
      </c>
      <c r="L238" s="155">
        <v>74</v>
      </c>
      <c r="M238" s="155">
        <v>65</v>
      </c>
      <c r="N238" s="155">
        <v>110</v>
      </c>
      <c r="O238" s="155">
        <v>83</v>
      </c>
      <c r="P238" s="155">
        <f>O238+M238</f>
        <v>148</v>
      </c>
      <c r="Q238" s="156">
        <v>99</v>
      </c>
      <c r="R238" s="156">
        <v>16</v>
      </c>
    </row>
    <row r="239" spans="2:18" x14ac:dyDescent="0.25">
      <c r="B239" s="180" t="s">
        <v>24</v>
      </c>
      <c r="C239" s="401"/>
      <c r="D239" s="110">
        <v>26.66</v>
      </c>
      <c r="E239" s="110">
        <v>1242</v>
      </c>
      <c r="F239" s="110">
        <v>3</v>
      </c>
      <c r="G239" s="110">
        <v>26325</v>
      </c>
      <c r="H239" s="110">
        <v>152270</v>
      </c>
      <c r="I239" s="110">
        <v>10</v>
      </c>
      <c r="J239" s="110">
        <v>3</v>
      </c>
      <c r="K239" s="110">
        <v>3</v>
      </c>
      <c r="L239" s="110">
        <v>20</v>
      </c>
      <c r="M239" s="110">
        <v>23</v>
      </c>
      <c r="N239" s="110">
        <v>6</v>
      </c>
      <c r="O239" s="110">
        <v>5</v>
      </c>
      <c r="P239" s="155">
        <f t="shared" ref="P239:P242" si="67">O239+M239</f>
        <v>28</v>
      </c>
      <c r="Q239" s="110">
        <v>7</v>
      </c>
      <c r="R239" s="110">
        <v>0</v>
      </c>
    </row>
    <row r="240" spans="2:18" x14ac:dyDescent="0.25">
      <c r="B240" s="180" t="s">
        <v>25</v>
      </c>
      <c r="C240" s="401"/>
      <c r="D240" s="110">
        <v>25</v>
      </c>
      <c r="E240" s="110">
        <v>550</v>
      </c>
      <c r="F240" s="182">
        <v>0</v>
      </c>
      <c r="G240" s="110">
        <v>271126</v>
      </c>
      <c r="H240" s="110">
        <v>1702</v>
      </c>
      <c r="I240" s="110">
        <v>32</v>
      </c>
      <c r="J240" s="110">
        <v>3</v>
      </c>
      <c r="K240" s="110">
        <v>3</v>
      </c>
      <c r="L240" s="110">
        <v>19</v>
      </c>
      <c r="M240" s="110">
        <v>19</v>
      </c>
      <c r="N240" s="110">
        <v>2</v>
      </c>
      <c r="O240" s="110">
        <v>2</v>
      </c>
      <c r="P240" s="155">
        <f t="shared" si="67"/>
        <v>21</v>
      </c>
      <c r="Q240" s="113">
        <v>7</v>
      </c>
      <c r="R240" s="112">
        <v>0</v>
      </c>
    </row>
    <row r="241" spans="2:18" x14ac:dyDescent="0.25">
      <c r="B241" s="181" t="s">
        <v>161</v>
      </c>
      <c r="C241" s="401"/>
      <c r="D241" s="182">
        <v>12</v>
      </c>
      <c r="E241" s="182">
        <v>180</v>
      </c>
      <c r="F241" s="182">
        <v>0</v>
      </c>
      <c r="G241" s="182">
        <v>159695</v>
      </c>
      <c r="H241" s="182">
        <v>1800</v>
      </c>
      <c r="I241" s="182">
        <v>14</v>
      </c>
      <c r="J241" s="182">
        <v>18</v>
      </c>
      <c r="K241" s="182">
        <v>1</v>
      </c>
      <c r="L241" s="182">
        <v>12</v>
      </c>
      <c r="M241" s="182">
        <v>11</v>
      </c>
      <c r="N241" s="182">
        <v>3</v>
      </c>
      <c r="O241" s="182">
        <v>4</v>
      </c>
      <c r="P241" s="155">
        <f t="shared" si="67"/>
        <v>15</v>
      </c>
      <c r="Q241" s="135">
        <v>6</v>
      </c>
      <c r="R241" s="135">
        <v>0</v>
      </c>
    </row>
    <row r="242" spans="2:18" x14ac:dyDescent="0.25">
      <c r="B242" s="180" t="s">
        <v>85</v>
      </c>
      <c r="C242" s="436"/>
      <c r="D242" s="182">
        <v>3</v>
      </c>
      <c r="E242" s="182">
        <v>100</v>
      </c>
      <c r="F242" s="182">
        <v>0</v>
      </c>
      <c r="G242" s="182">
        <v>0</v>
      </c>
      <c r="H242" s="182">
        <v>90808</v>
      </c>
      <c r="I242" s="182">
        <v>0</v>
      </c>
      <c r="J242" s="182">
        <v>38</v>
      </c>
      <c r="K242" s="182">
        <v>0</v>
      </c>
      <c r="L242" s="182">
        <v>19</v>
      </c>
      <c r="M242" s="182">
        <v>19</v>
      </c>
      <c r="N242" s="182">
        <v>0</v>
      </c>
      <c r="O242" s="182">
        <v>0</v>
      </c>
      <c r="P242" s="155">
        <f t="shared" si="67"/>
        <v>19</v>
      </c>
      <c r="Q242" s="114">
        <v>124</v>
      </c>
      <c r="R242" s="114">
        <v>0</v>
      </c>
    </row>
    <row r="243" spans="2:18" x14ac:dyDescent="0.25">
      <c r="B243" s="402"/>
      <c r="C243" s="403"/>
      <c r="D243" s="183">
        <f>D238+D239+D240+D241+D242</f>
        <v>301.66000000000003</v>
      </c>
      <c r="E243" s="183">
        <f t="shared" ref="E243:J243" si="68">E238+E239+E240+E241+E242</f>
        <v>4402</v>
      </c>
      <c r="F243" s="183">
        <f t="shared" si="68"/>
        <v>26</v>
      </c>
      <c r="G243" s="183">
        <f t="shared" si="68"/>
        <v>888646</v>
      </c>
      <c r="H243" s="183">
        <f t="shared" si="68"/>
        <v>332760</v>
      </c>
      <c r="I243" s="183">
        <f t="shared" si="68"/>
        <v>124</v>
      </c>
      <c r="J243" s="183">
        <f t="shared" si="68"/>
        <v>105</v>
      </c>
      <c r="K243" s="183">
        <f>SUM(K238:K242)</f>
        <v>35</v>
      </c>
      <c r="L243" s="183">
        <f t="shared" ref="L243:O243" si="69">L238+L239+L240+L241+L242</f>
        <v>144</v>
      </c>
      <c r="M243" s="183">
        <f t="shared" si="69"/>
        <v>137</v>
      </c>
      <c r="N243" s="183">
        <f t="shared" si="69"/>
        <v>121</v>
      </c>
      <c r="O243" s="183">
        <f t="shared" si="69"/>
        <v>94</v>
      </c>
      <c r="P243" s="183">
        <f>P238+P239+P240+P241+P242</f>
        <v>231</v>
      </c>
      <c r="Q243" s="183">
        <f t="shared" ref="Q243:R243" si="70">Q238+Q239+Q240+Q241+Q242</f>
        <v>243</v>
      </c>
      <c r="R243" s="183">
        <f t="shared" si="70"/>
        <v>16</v>
      </c>
    </row>
    <row r="246" spans="2:18" ht="18.75" x14ac:dyDescent="0.3">
      <c r="B246" s="405" t="s">
        <v>179</v>
      </c>
      <c r="C246" s="405"/>
      <c r="D246" s="405"/>
      <c r="E246" s="405"/>
      <c r="F246" s="405"/>
      <c r="G246" s="405"/>
      <c r="H246" s="405"/>
      <c r="I246" s="405"/>
      <c r="J246" s="405"/>
      <c r="K246" s="405"/>
      <c r="L246" s="405"/>
      <c r="M246" s="405"/>
      <c r="N246" s="405"/>
      <c r="O246" s="405"/>
      <c r="P246" s="179"/>
      <c r="Q246" s="179"/>
      <c r="R246" s="179"/>
    </row>
    <row r="247" spans="2:18" x14ac:dyDescent="0.25"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</row>
    <row r="248" spans="2:18" x14ac:dyDescent="0.25">
      <c r="B248" s="406" t="s">
        <v>5</v>
      </c>
      <c r="C248" s="406" t="s">
        <v>12</v>
      </c>
      <c r="D248" s="406" t="s">
        <v>6</v>
      </c>
      <c r="E248" s="406" t="s">
        <v>17</v>
      </c>
      <c r="F248" s="406" t="s">
        <v>15</v>
      </c>
      <c r="G248" s="406" t="s">
        <v>100</v>
      </c>
      <c r="H248" s="406" t="s">
        <v>14</v>
      </c>
      <c r="I248" s="406" t="s">
        <v>13</v>
      </c>
      <c r="J248" s="406" t="s">
        <v>8</v>
      </c>
      <c r="K248" s="406" t="s">
        <v>138</v>
      </c>
      <c r="L248" s="398" t="s">
        <v>113</v>
      </c>
      <c r="M248" s="409"/>
      <c r="N248" s="409"/>
      <c r="O248" s="409"/>
      <c r="P248" s="399"/>
      <c r="Q248" s="413" t="s">
        <v>16</v>
      </c>
      <c r="R248" s="413"/>
    </row>
    <row r="249" spans="2:18" ht="30" x14ac:dyDescent="0.25">
      <c r="B249" s="407"/>
      <c r="C249" s="407"/>
      <c r="D249" s="407"/>
      <c r="E249" s="407"/>
      <c r="F249" s="407"/>
      <c r="G249" s="407"/>
      <c r="H249" s="407"/>
      <c r="I249" s="407"/>
      <c r="J249" s="407"/>
      <c r="K249" s="407"/>
      <c r="L249" s="398" t="s">
        <v>1</v>
      </c>
      <c r="M249" s="399"/>
      <c r="N249" s="398" t="s">
        <v>2</v>
      </c>
      <c r="O249" s="399"/>
      <c r="P249" s="169" t="s">
        <v>10</v>
      </c>
      <c r="Q249" s="413"/>
      <c r="R249" s="413"/>
    </row>
    <row r="250" spans="2:18" x14ac:dyDescent="0.25">
      <c r="B250" s="408"/>
      <c r="C250" s="408"/>
      <c r="D250" s="408"/>
      <c r="E250" s="408"/>
      <c r="F250" s="408"/>
      <c r="G250" s="408"/>
      <c r="H250" s="408"/>
      <c r="I250" s="408"/>
      <c r="J250" s="408"/>
      <c r="K250" s="408"/>
      <c r="L250" s="169" t="s">
        <v>4</v>
      </c>
      <c r="M250" s="169" t="s">
        <v>3</v>
      </c>
      <c r="N250" s="169" t="s">
        <v>4</v>
      </c>
      <c r="O250" s="169" t="s">
        <v>3</v>
      </c>
      <c r="P250" s="169" t="s">
        <v>3</v>
      </c>
      <c r="Q250" s="174" t="s">
        <v>1</v>
      </c>
      <c r="R250" s="174" t="s">
        <v>2</v>
      </c>
    </row>
    <row r="251" spans="2:18" x14ac:dyDescent="0.25">
      <c r="B251" s="181" t="s">
        <v>0</v>
      </c>
      <c r="C251" s="400">
        <v>42752</v>
      </c>
      <c r="D251" s="155">
        <v>302</v>
      </c>
      <c r="E251" s="155">
        <v>4606</v>
      </c>
      <c r="F251" s="155">
        <v>39</v>
      </c>
      <c r="G251" s="182">
        <v>2209000</v>
      </c>
      <c r="H251" s="182">
        <v>104700</v>
      </c>
      <c r="I251" s="155">
        <v>97</v>
      </c>
      <c r="J251" s="155">
        <v>65</v>
      </c>
      <c r="K251" s="155">
        <v>15</v>
      </c>
      <c r="L251" s="155">
        <v>72</v>
      </c>
      <c r="M251" s="155">
        <v>55</v>
      </c>
      <c r="N251" s="155">
        <v>214</v>
      </c>
      <c r="O251" s="155">
        <v>154</v>
      </c>
      <c r="P251" s="155">
        <f>O251+M251</f>
        <v>209</v>
      </c>
      <c r="Q251" s="156">
        <v>94</v>
      </c>
      <c r="R251" s="156">
        <v>40</v>
      </c>
    </row>
    <row r="252" spans="2:18" x14ac:dyDescent="0.25">
      <c r="B252" s="180" t="s">
        <v>24</v>
      </c>
      <c r="C252" s="401"/>
      <c r="D252" s="110">
        <v>42.9</v>
      </c>
      <c r="E252" s="110">
        <v>758</v>
      </c>
      <c r="F252" s="110">
        <v>0</v>
      </c>
      <c r="G252" s="110">
        <v>36650</v>
      </c>
      <c r="H252" s="110">
        <v>12250</v>
      </c>
      <c r="I252" s="110">
        <v>0</v>
      </c>
      <c r="J252" s="110">
        <v>4</v>
      </c>
      <c r="K252" s="110">
        <v>3</v>
      </c>
      <c r="L252" s="110">
        <v>20</v>
      </c>
      <c r="M252" s="110">
        <v>20</v>
      </c>
      <c r="N252" s="110">
        <v>7</v>
      </c>
      <c r="O252" s="110">
        <v>7</v>
      </c>
      <c r="P252" s="155">
        <f t="shared" ref="P252:P255" si="71">O252+M252</f>
        <v>27</v>
      </c>
      <c r="Q252" s="110">
        <v>17</v>
      </c>
      <c r="R252" s="110">
        <v>0</v>
      </c>
    </row>
    <row r="253" spans="2:18" x14ac:dyDescent="0.25">
      <c r="B253" s="180" t="s">
        <v>25</v>
      </c>
      <c r="C253" s="401"/>
      <c r="D253" s="110">
        <v>25</v>
      </c>
      <c r="E253" s="110">
        <v>550</v>
      </c>
      <c r="F253" s="182">
        <v>0</v>
      </c>
      <c r="G253" s="110">
        <v>254084</v>
      </c>
      <c r="H253" s="110">
        <v>1897</v>
      </c>
      <c r="I253" s="110">
        <v>26</v>
      </c>
      <c r="J253" s="110">
        <v>1</v>
      </c>
      <c r="K253" s="110">
        <v>1</v>
      </c>
      <c r="L253" s="110">
        <v>17</v>
      </c>
      <c r="M253" s="110">
        <v>17</v>
      </c>
      <c r="N253" s="110">
        <v>2</v>
      </c>
      <c r="O253" s="110">
        <v>2</v>
      </c>
      <c r="P253" s="155">
        <f t="shared" si="71"/>
        <v>19</v>
      </c>
      <c r="Q253" s="113">
        <v>7</v>
      </c>
      <c r="R253" s="112">
        <v>0</v>
      </c>
    </row>
    <row r="254" spans="2:18" x14ac:dyDescent="0.25">
      <c r="B254" s="181" t="s">
        <v>161</v>
      </c>
      <c r="C254" s="401"/>
      <c r="D254" s="182">
        <v>12</v>
      </c>
      <c r="E254" s="182">
        <v>120</v>
      </c>
      <c r="F254" s="182">
        <v>0</v>
      </c>
      <c r="G254" s="182">
        <v>145720</v>
      </c>
      <c r="H254" s="182">
        <v>2400</v>
      </c>
      <c r="I254" s="182">
        <v>14</v>
      </c>
      <c r="J254" s="182">
        <v>15</v>
      </c>
      <c r="K254" s="182">
        <v>1</v>
      </c>
      <c r="L254" s="182">
        <v>12</v>
      </c>
      <c r="M254" s="182">
        <v>8</v>
      </c>
      <c r="N254" s="182">
        <v>3</v>
      </c>
      <c r="O254" s="182">
        <v>2</v>
      </c>
      <c r="P254" s="155">
        <f t="shared" si="71"/>
        <v>10</v>
      </c>
      <c r="Q254" s="135">
        <v>5</v>
      </c>
      <c r="R254" s="135">
        <v>0</v>
      </c>
    </row>
    <row r="255" spans="2:18" x14ac:dyDescent="0.25">
      <c r="B255" s="180" t="s">
        <v>85</v>
      </c>
      <c r="C255" s="436"/>
      <c r="D255" s="182">
        <v>3</v>
      </c>
      <c r="E255" s="182">
        <v>0</v>
      </c>
      <c r="F255" s="182">
        <v>0</v>
      </c>
      <c r="G255" s="182">
        <v>0</v>
      </c>
      <c r="H255" s="182">
        <v>44783</v>
      </c>
      <c r="I255" s="182">
        <v>0</v>
      </c>
      <c r="J255" s="182">
        <v>21</v>
      </c>
      <c r="K255" s="182">
        <v>0</v>
      </c>
      <c r="L255" s="182">
        <v>9</v>
      </c>
      <c r="M255" s="182">
        <v>9</v>
      </c>
      <c r="N255" s="182">
        <v>0</v>
      </c>
      <c r="O255" s="182">
        <v>0</v>
      </c>
      <c r="P255" s="155">
        <f t="shared" si="71"/>
        <v>9</v>
      </c>
      <c r="Q255" s="114">
        <v>111</v>
      </c>
      <c r="R255" s="114">
        <v>0</v>
      </c>
    </row>
    <row r="256" spans="2:18" x14ac:dyDescent="0.25">
      <c r="B256" s="402"/>
      <c r="C256" s="403"/>
      <c r="D256" s="183">
        <f>D251+D252+D253+D254+D255</f>
        <v>384.9</v>
      </c>
      <c r="E256" s="183">
        <f t="shared" ref="E256:J256" si="72">E251+E252+E253+E254+E255</f>
        <v>6034</v>
      </c>
      <c r="F256" s="183">
        <f t="shared" si="72"/>
        <v>39</v>
      </c>
      <c r="G256" s="183">
        <f t="shared" si="72"/>
        <v>2645454</v>
      </c>
      <c r="H256" s="183">
        <f t="shared" si="72"/>
        <v>166030</v>
      </c>
      <c r="I256" s="183">
        <f t="shared" si="72"/>
        <v>137</v>
      </c>
      <c r="J256" s="183">
        <f t="shared" si="72"/>
        <v>106</v>
      </c>
      <c r="K256" s="183">
        <f>SUM(K251:K255)</f>
        <v>20</v>
      </c>
      <c r="L256" s="183">
        <f t="shared" ref="L256:O256" si="73">L251+L252+L253+L254+L255</f>
        <v>130</v>
      </c>
      <c r="M256" s="183">
        <f t="shared" si="73"/>
        <v>109</v>
      </c>
      <c r="N256" s="183">
        <f t="shared" si="73"/>
        <v>226</v>
      </c>
      <c r="O256" s="183">
        <f t="shared" si="73"/>
        <v>165</v>
      </c>
      <c r="P256" s="183">
        <f>P251+P252+P253+P254+P255</f>
        <v>274</v>
      </c>
      <c r="Q256" s="183">
        <f t="shared" ref="Q256:R256" si="74">Q251+Q252+Q253+Q254+Q255</f>
        <v>234</v>
      </c>
      <c r="R256" s="183">
        <f t="shared" si="74"/>
        <v>40</v>
      </c>
    </row>
    <row r="259" spans="2:18" ht="18.75" x14ac:dyDescent="0.3">
      <c r="B259" s="405" t="s">
        <v>180</v>
      </c>
      <c r="C259" s="405"/>
      <c r="D259" s="405"/>
      <c r="E259" s="405"/>
      <c r="F259" s="405"/>
      <c r="G259" s="405"/>
      <c r="H259" s="405"/>
      <c r="I259" s="405"/>
      <c r="J259" s="405"/>
      <c r="K259" s="405"/>
      <c r="L259" s="405"/>
      <c r="M259" s="405"/>
      <c r="N259" s="405"/>
      <c r="O259" s="405"/>
      <c r="P259" s="179"/>
      <c r="Q259" s="179"/>
      <c r="R259" s="179"/>
    </row>
    <row r="260" spans="2:18" x14ac:dyDescent="0.25"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</row>
    <row r="261" spans="2:18" x14ac:dyDescent="0.25">
      <c r="B261" s="406" t="s">
        <v>5</v>
      </c>
      <c r="C261" s="406" t="s">
        <v>12</v>
      </c>
      <c r="D261" s="406" t="s">
        <v>6</v>
      </c>
      <c r="E261" s="406" t="s">
        <v>17</v>
      </c>
      <c r="F261" s="406" t="s">
        <v>15</v>
      </c>
      <c r="G261" s="406" t="s">
        <v>100</v>
      </c>
      <c r="H261" s="406" t="s">
        <v>14</v>
      </c>
      <c r="I261" s="406" t="s">
        <v>13</v>
      </c>
      <c r="J261" s="406" t="s">
        <v>8</v>
      </c>
      <c r="K261" s="406" t="s">
        <v>138</v>
      </c>
      <c r="L261" s="398" t="s">
        <v>113</v>
      </c>
      <c r="M261" s="409"/>
      <c r="N261" s="409"/>
      <c r="O261" s="409"/>
      <c r="P261" s="399"/>
      <c r="Q261" s="413" t="s">
        <v>16</v>
      </c>
      <c r="R261" s="413"/>
    </row>
    <row r="262" spans="2:18" ht="30" x14ac:dyDescent="0.25">
      <c r="B262" s="407"/>
      <c r="C262" s="407"/>
      <c r="D262" s="407"/>
      <c r="E262" s="407"/>
      <c r="F262" s="407"/>
      <c r="G262" s="407"/>
      <c r="H262" s="407"/>
      <c r="I262" s="407"/>
      <c r="J262" s="407"/>
      <c r="K262" s="407"/>
      <c r="L262" s="398" t="s">
        <v>1</v>
      </c>
      <c r="M262" s="399"/>
      <c r="N262" s="398" t="s">
        <v>2</v>
      </c>
      <c r="O262" s="399"/>
      <c r="P262" s="169" t="s">
        <v>10</v>
      </c>
      <c r="Q262" s="413"/>
      <c r="R262" s="413"/>
    </row>
    <row r="263" spans="2:18" x14ac:dyDescent="0.25">
      <c r="B263" s="408"/>
      <c r="C263" s="408"/>
      <c r="D263" s="408"/>
      <c r="E263" s="408"/>
      <c r="F263" s="408"/>
      <c r="G263" s="408"/>
      <c r="H263" s="408"/>
      <c r="I263" s="408"/>
      <c r="J263" s="408"/>
      <c r="K263" s="408"/>
      <c r="L263" s="169" t="s">
        <v>4</v>
      </c>
      <c r="M263" s="169" t="s">
        <v>3</v>
      </c>
      <c r="N263" s="169" t="s">
        <v>4</v>
      </c>
      <c r="O263" s="169" t="s">
        <v>3</v>
      </c>
      <c r="P263" s="169" t="s">
        <v>3</v>
      </c>
      <c r="Q263" s="174" t="s">
        <v>1</v>
      </c>
      <c r="R263" s="174" t="s">
        <v>2</v>
      </c>
    </row>
    <row r="264" spans="2:18" x14ac:dyDescent="0.25">
      <c r="B264" s="181" t="s">
        <v>0</v>
      </c>
      <c r="C264" s="400">
        <v>42753</v>
      </c>
      <c r="D264" s="155">
        <v>190</v>
      </c>
      <c r="E264" s="155">
        <v>3324</v>
      </c>
      <c r="F264" s="155">
        <v>12</v>
      </c>
      <c r="G264" s="182">
        <v>1318000</v>
      </c>
      <c r="H264" s="182">
        <v>54100</v>
      </c>
      <c r="I264" s="155">
        <v>52</v>
      </c>
      <c r="J264" s="155">
        <v>51</v>
      </c>
      <c r="K264" s="155">
        <v>18</v>
      </c>
      <c r="L264" s="155">
        <v>72</v>
      </c>
      <c r="M264" s="155">
        <v>59</v>
      </c>
      <c r="N264" s="155">
        <v>110</v>
      </c>
      <c r="O264" s="155">
        <v>104</v>
      </c>
      <c r="P264" s="155">
        <f>O264+M264</f>
        <v>163</v>
      </c>
      <c r="Q264" s="156">
        <v>76</v>
      </c>
      <c r="R264" s="156">
        <v>20</v>
      </c>
    </row>
    <row r="265" spans="2:18" x14ac:dyDescent="0.25">
      <c r="B265" s="180" t="s">
        <v>24</v>
      </c>
      <c r="C265" s="401"/>
      <c r="D265" s="110">
        <v>37.92</v>
      </c>
      <c r="E265" s="110">
        <v>1005</v>
      </c>
      <c r="F265" s="110">
        <v>3</v>
      </c>
      <c r="G265" s="110">
        <v>420045</v>
      </c>
      <c r="H265" s="110">
        <v>161390</v>
      </c>
      <c r="I265" s="110">
        <v>18</v>
      </c>
      <c r="J265" s="110">
        <v>37</v>
      </c>
      <c r="K265" s="110">
        <v>4</v>
      </c>
      <c r="L265" s="110">
        <v>20</v>
      </c>
      <c r="M265" s="110">
        <v>21</v>
      </c>
      <c r="N265" s="110">
        <v>7</v>
      </c>
      <c r="O265" s="110">
        <v>7</v>
      </c>
      <c r="P265" s="155">
        <f t="shared" ref="P265:P268" si="75">O265+M265</f>
        <v>28</v>
      </c>
      <c r="Q265" s="110">
        <v>7</v>
      </c>
      <c r="R265" s="110">
        <v>0</v>
      </c>
    </row>
    <row r="266" spans="2:18" x14ac:dyDescent="0.25">
      <c r="B266" s="180" t="s">
        <v>25</v>
      </c>
      <c r="C266" s="401"/>
      <c r="D266" s="110">
        <v>32</v>
      </c>
      <c r="E266" s="110">
        <v>550</v>
      </c>
      <c r="F266" s="182">
        <v>0</v>
      </c>
      <c r="G266" s="110">
        <v>590584</v>
      </c>
      <c r="H266" s="110">
        <v>1238</v>
      </c>
      <c r="I266" s="110">
        <v>33</v>
      </c>
      <c r="J266" s="110">
        <v>2</v>
      </c>
      <c r="K266" s="110">
        <v>2</v>
      </c>
      <c r="L266" s="110">
        <v>19</v>
      </c>
      <c r="M266" s="110">
        <v>19</v>
      </c>
      <c r="N266" s="110">
        <v>2</v>
      </c>
      <c r="O266" s="110">
        <v>2</v>
      </c>
      <c r="P266" s="155">
        <f t="shared" si="75"/>
        <v>21</v>
      </c>
      <c r="Q266" s="113">
        <v>7</v>
      </c>
      <c r="R266" s="112">
        <v>0</v>
      </c>
    </row>
    <row r="267" spans="2:18" x14ac:dyDescent="0.25">
      <c r="B267" s="181" t="s">
        <v>161</v>
      </c>
      <c r="C267" s="401"/>
      <c r="D267" s="182">
        <v>18</v>
      </c>
      <c r="E267" s="182">
        <v>400</v>
      </c>
      <c r="F267" s="182">
        <v>0</v>
      </c>
      <c r="G267" s="182">
        <v>138750</v>
      </c>
      <c r="H267" s="182">
        <v>3900</v>
      </c>
      <c r="I267" s="182">
        <v>16</v>
      </c>
      <c r="J267" s="182">
        <v>26</v>
      </c>
      <c r="K267" s="182">
        <v>1</v>
      </c>
      <c r="L267" s="182">
        <v>12</v>
      </c>
      <c r="M267" s="182">
        <v>12</v>
      </c>
      <c r="N267" s="182">
        <v>3</v>
      </c>
      <c r="O267" s="182">
        <v>2</v>
      </c>
      <c r="P267" s="155">
        <f t="shared" si="75"/>
        <v>14</v>
      </c>
      <c r="Q267" s="135">
        <v>5</v>
      </c>
      <c r="R267" s="135">
        <v>0</v>
      </c>
    </row>
    <row r="268" spans="2:18" x14ac:dyDescent="0.25">
      <c r="B268" s="180" t="s">
        <v>85</v>
      </c>
      <c r="C268" s="436"/>
      <c r="D268" s="182">
        <v>25</v>
      </c>
      <c r="E268" s="182">
        <v>320</v>
      </c>
      <c r="F268" s="182">
        <v>0</v>
      </c>
      <c r="G268" s="182">
        <v>0</v>
      </c>
      <c r="H268" s="182">
        <v>182141</v>
      </c>
      <c r="I268" s="182">
        <v>0</v>
      </c>
      <c r="J268" s="182">
        <v>46</v>
      </c>
      <c r="K268" s="182">
        <v>0</v>
      </c>
      <c r="L268" s="182">
        <v>26</v>
      </c>
      <c r="M268" s="182">
        <v>26</v>
      </c>
      <c r="N268" s="182">
        <v>0</v>
      </c>
      <c r="O268" s="182">
        <v>0</v>
      </c>
      <c r="P268" s="155">
        <f t="shared" si="75"/>
        <v>26</v>
      </c>
      <c r="Q268" s="114">
        <v>103</v>
      </c>
      <c r="R268" s="114">
        <v>0</v>
      </c>
    </row>
    <row r="269" spans="2:18" x14ac:dyDescent="0.25">
      <c r="B269" s="402"/>
      <c r="C269" s="403"/>
      <c r="D269" s="183">
        <f>D264+D265+D266+D267+D268</f>
        <v>302.92</v>
      </c>
      <c r="E269" s="183">
        <f t="shared" ref="E269:J269" si="76">E264+E265+E266+E267+E268</f>
        <v>5599</v>
      </c>
      <c r="F269" s="183">
        <f t="shared" si="76"/>
        <v>15</v>
      </c>
      <c r="G269" s="183">
        <f t="shared" si="76"/>
        <v>2467379</v>
      </c>
      <c r="H269" s="183">
        <f t="shared" si="76"/>
        <v>402769</v>
      </c>
      <c r="I269" s="183">
        <f t="shared" si="76"/>
        <v>119</v>
      </c>
      <c r="J269" s="183">
        <f t="shared" si="76"/>
        <v>162</v>
      </c>
      <c r="K269" s="183">
        <f>SUM(K264:K268)</f>
        <v>25</v>
      </c>
      <c r="L269" s="183">
        <f t="shared" ref="L269:O269" si="77">L264+L265+L266+L267+L268</f>
        <v>149</v>
      </c>
      <c r="M269" s="183">
        <f t="shared" si="77"/>
        <v>137</v>
      </c>
      <c r="N269" s="183">
        <f t="shared" si="77"/>
        <v>122</v>
      </c>
      <c r="O269" s="183">
        <f t="shared" si="77"/>
        <v>115</v>
      </c>
      <c r="P269" s="183">
        <f>P264+P265+P266+P267+P268</f>
        <v>252</v>
      </c>
      <c r="Q269" s="183">
        <f t="shared" ref="Q269:R269" si="78">Q264+Q265+Q266+Q267+Q268</f>
        <v>198</v>
      </c>
      <c r="R269" s="183">
        <f t="shared" si="78"/>
        <v>20</v>
      </c>
    </row>
    <row r="272" spans="2:18" ht="18.75" x14ac:dyDescent="0.3">
      <c r="B272" s="405" t="s">
        <v>181</v>
      </c>
      <c r="C272" s="405"/>
      <c r="D272" s="405"/>
      <c r="E272" s="405"/>
      <c r="F272" s="405"/>
      <c r="G272" s="405"/>
      <c r="H272" s="405"/>
      <c r="I272" s="405"/>
      <c r="J272" s="405"/>
      <c r="K272" s="405"/>
      <c r="L272" s="405"/>
      <c r="M272" s="405"/>
      <c r="N272" s="405"/>
      <c r="O272" s="405"/>
      <c r="P272" s="179"/>
      <c r="Q272" s="179"/>
      <c r="R272" s="179"/>
    </row>
    <row r="273" spans="2:18" x14ac:dyDescent="0.25"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</row>
    <row r="274" spans="2:18" x14ac:dyDescent="0.25">
      <c r="B274" s="406" t="s">
        <v>5</v>
      </c>
      <c r="C274" s="406" t="s">
        <v>12</v>
      </c>
      <c r="D274" s="406" t="s">
        <v>6</v>
      </c>
      <c r="E274" s="406" t="s">
        <v>17</v>
      </c>
      <c r="F274" s="406" t="s">
        <v>15</v>
      </c>
      <c r="G274" s="406" t="s">
        <v>100</v>
      </c>
      <c r="H274" s="406" t="s">
        <v>14</v>
      </c>
      <c r="I274" s="406" t="s">
        <v>13</v>
      </c>
      <c r="J274" s="406" t="s">
        <v>8</v>
      </c>
      <c r="K274" s="406" t="s">
        <v>138</v>
      </c>
      <c r="L274" s="398" t="s">
        <v>113</v>
      </c>
      <c r="M274" s="409"/>
      <c r="N274" s="409"/>
      <c r="O274" s="409"/>
      <c r="P274" s="399"/>
      <c r="Q274" s="413" t="s">
        <v>16</v>
      </c>
      <c r="R274" s="413"/>
    </row>
    <row r="275" spans="2:18" ht="30" x14ac:dyDescent="0.25">
      <c r="B275" s="407"/>
      <c r="C275" s="407"/>
      <c r="D275" s="407"/>
      <c r="E275" s="407"/>
      <c r="F275" s="407"/>
      <c r="G275" s="407"/>
      <c r="H275" s="407"/>
      <c r="I275" s="407"/>
      <c r="J275" s="407"/>
      <c r="K275" s="407"/>
      <c r="L275" s="398" t="s">
        <v>1</v>
      </c>
      <c r="M275" s="399"/>
      <c r="N275" s="398" t="s">
        <v>2</v>
      </c>
      <c r="O275" s="399"/>
      <c r="P275" s="169" t="s">
        <v>10</v>
      </c>
      <c r="Q275" s="413"/>
      <c r="R275" s="413"/>
    </row>
    <row r="276" spans="2:18" x14ac:dyDescent="0.25">
      <c r="B276" s="408"/>
      <c r="C276" s="408"/>
      <c r="D276" s="408"/>
      <c r="E276" s="408"/>
      <c r="F276" s="408"/>
      <c r="G276" s="408"/>
      <c r="H276" s="408"/>
      <c r="I276" s="408"/>
      <c r="J276" s="408"/>
      <c r="K276" s="408"/>
      <c r="L276" s="169" t="s">
        <v>4</v>
      </c>
      <c r="M276" s="169" t="s">
        <v>3</v>
      </c>
      <c r="N276" s="169" t="s">
        <v>4</v>
      </c>
      <c r="O276" s="169" t="s">
        <v>3</v>
      </c>
      <c r="P276" s="169" t="s">
        <v>3</v>
      </c>
      <c r="Q276" s="174" t="s">
        <v>1</v>
      </c>
      <c r="R276" s="174" t="s">
        <v>2</v>
      </c>
    </row>
    <row r="277" spans="2:18" x14ac:dyDescent="0.25">
      <c r="B277" s="181" t="s">
        <v>0</v>
      </c>
      <c r="C277" s="400">
        <v>42754</v>
      </c>
      <c r="D277" s="155">
        <v>315</v>
      </c>
      <c r="E277" s="155">
        <v>3998</v>
      </c>
      <c r="F277" s="155">
        <v>32</v>
      </c>
      <c r="G277" s="182">
        <v>973000</v>
      </c>
      <c r="H277" s="182">
        <v>117800</v>
      </c>
      <c r="I277" s="155">
        <v>69</v>
      </c>
      <c r="J277" s="155">
        <v>48</v>
      </c>
      <c r="K277" s="155"/>
      <c r="L277" s="155">
        <v>68</v>
      </c>
      <c r="M277" s="155">
        <v>67</v>
      </c>
      <c r="N277" s="155">
        <v>111</v>
      </c>
      <c r="O277" s="155">
        <v>109</v>
      </c>
      <c r="P277" s="155">
        <f>O277+M277</f>
        <v>176</v>
      </c>
      <c r="Q277" s="156">
        <v>88</v>
      </c>
      <c r="R277" s="156">
        <v>19</v>
      </c>
    </row>
    <row r="278" spans="2:18" x14ac:dyDescent="0.25">
      <c r="B278" s="180" t="s">
        <v>24</v>
      </c>
      <c r="C278" s="401"/>
      <c r="D278" s="110">
        <v>43.6</v>
      </c>
      <c r="E278" s="110">
        <v>660</v>
      </c>
      <c r="F278" s="110">
        <v>0</v>
      </c>
      <c r="G278" s="110">
        <v>496715</v>
      </c>
      <c r="H278" s="110">
        <v>158070</v>
      </c>
      <c r="I278" s="110">
        <v>0</v>
      </c>
      <c r="J278" s="110">
        <v>34</v>
      </c>
      <c r="K278" s="110"/>
      <c r="L278" s="110">
        <v>20</v>
      </c>
      <c r="M278" s="110">
        <v>23</v>
      </c>
      <c r="N278" s="110">
        <v>7</v>
      </c>
      <c r="O278" s="110">
        <v>7</v>
      </c>
      <c r="P278" s="155">
        <f t="shared" ref="P278:P281" si="79">O278+M278</f>
        <v>30</v>
      </c>
      <c r="Q278" s="110">
        <v>17</v>
      </c>
      <c r="R278" s="110">
        <v>0</v>
      </c>
    </row>
    <row r="279" spans="2:18" x14ac:dyDescent="0.25">
      <c r="B279" s="180" t="s">
        <v>25</v>
      </c>
      <c r="C279" s="401"/>
      <c r="D279" s="110">
        <v>28</v>
      </c>
      <c r="E279" s="110">
        <v>500</v>
      </c>
      <c r="F279" s="182">
        <v>0</v>
      </c>
      <c r="G279" s="110">
        <v>370994</v>
      </c>
      <c r="H279" s="110">
        <v>2260</v>
      </c>
      <c r="I279" s="110">
        <v>30</v>
      </c>
      <c r="J279" s="110">
        <v>1</v>
      </c>
      <c r="K279" s="110"/>
      <c r="L279" s="110">
        <v>18</v>
      </c>
      <c r="M279" s="110">
        <v>18</v>
      </c>
      <c r="N279" s="110">
        <v>2</v>
      </c>
      <c r="O279" s="110">
        <v>2</v>
      </c>
      <c r="P279" s="155">
        <f t="shared" si="79"/>
        <v>20</v>
      </c>
      <c r="Q279" s="113">
        <v>6</v>
      </c>
      <c r="R279" s="112">
        <v>0</v>
      </c>
    </row>
    <row r="280" spans="2:18" x14ac:dyDescent="0.25">
      <c r="B280" s="181" t="s">
        <v>161</v>
      </c>
      <c r="C280" s="401"/>
      <c r="D280" s="182">
        <v>12</v>
      </c>
      <c r="E280" s="182">
        <v>380</v>
      </c>
      <c r="F280" s="182">
        <v>0</v>
      </c>
      <c r="G280" s="182">
        <v>138650</v>
      </c>
      <c r="H280" s="182">
        <v>5000</v>
      </c>
      <c r="I280" s="182">
        <v>14</v>
      </c>
      <c r="J280" s="182">
        <v>24</v>
      </c>
      <c r="K280" s="182"/>
      <c r="L280" s="182">
        <v>12</v>
      </c>
      <c r="M280" s="182">
        <v>14</v>
      </c>
      <c r="N280" s="182">
        <v>3</v>
      </c>
      <c r="O280" s="182">
        <v>2</v>
      </c>
      <c r="P280" s="155">
        <f t="shared" si="79"/>
        <v>16</v>
      </c>
      <c r="Q280" s="135">
        <v>5</v>
      </c>
      <c r="R280" s="135">
        <v>0</v>
      </c>
    </row>
    <row r="281" spans="2:18" x14ac:dyDescent="0.25">
      <c r="B281" s="180" t="s">
        <v>85</v>
      </c>
      <c r="C281" s="436"/>
      <c r="D281" s="182">
        <v>3</v>
      </c>
      <c r="E281" s="182">
        <v>0</v>
      </c>
      <c r="F281" s="182">
        <v>0</v>
      </c>
      <c r="G281" s="182">
        <v>0</v>
      </c>
      <c r="H281" s="182">
        <v>174173</v>
      </c>
      <c r="I281" s="182">
        <v>0</v>
      </c>
      <c r="J281" s="182">
        <v>41</v>
      </c>
      <c r="K281" s="182"/>
      <c r="L281" s="182">
        <v>31</v>
      </c>
      <c r="M281" s="182">
        <v>31</v>
      </c>
      <c r="N281" s="182">
        <v>0</v>
      </c>
      <c r="O281" s="182">
        <v>0</v>
      </c>
      <c r="P281" s="155">
        <f t="shared" si="79"/>
        <v>31</v>
      </c>
      <c r="Q281" s="114">
        <v>90</v>
      </c>
      <c r="R281" s="114">
        <v>0</v>
      </c>
    </row>
    <row r="282" spans="2:18" x14ac:dyDescent="0.25">
      <c r="B282" s="402"/>
      <c r="C282" s="403"/>
      <c r="D282" s="183">
        <f>D277+D278+D279+D280+D281</f>
        <v>401.6</v>
      </c>
      <c r="E282" s="183">
        <f t="shared" ref="E282:J282" si="80">E277+E278+E279+E280+E281</f>
        <v>5538</v>
      </c>
      <c r="F282" s="183">
        <f t="shared" si="80"/>
        <v>32</v>
      </c>
      <c r="G282" s="183">
        <f t="shared" si="80"/>
        <v>1979359</v>
      </c>
      <c r="H282" s="183">
        <f t="shared" si="80"/>
        <v>457303</v>
      </c>
      <c r="I282" s="183">
        <f t="shared" si="80"/>
        <v>113</v>
      </c>
      <c r="J282" s="183">
        <f t="shared" si="80"/>
        <v>148</v>
      </c>
      <c r="K282" s="183">
        <f>SUM(K277:K281)</f>
        <v>0</v>
      </c>
      <c r="L282" s="183">
        <f t="shared" ref="L282:O282" si="81">L277+L278+L279+L280+L281</f>
        <v>149</v>
      </c>
      <c r="M282" s="183">
        <f t="shared" si="81"/>
        <v>153</v>
      </c>
      <c r="N282" s="183">
        <f t="shared" si="81"/>
        <v>123</v>
      </c>
      <c r="O282" s="183">
        <f t="shared" si="81"/>
        <v>120</v>
      </c>
      <c r="P282" s="183">
        <f>P277+P278+P279+P280+P281</f>
        <v>273</v>
      </c>
      <c r="Q282" s="183">
        <f t="shared" ref="Q282:R282" si="82">Q277+Q278+Q279+Q280+Q281</f>
        <v>206</v>
      </c>
      <c r="R282" s="183">
        <f t="shared" si="82"/>
        <v>19</v>
      </c>
    </row>
    <row r="285" spans="2:18" ht="18.75" x14ac:dyDescent="0.3">
      <c r="B285" s="405" t="s">
        <v>182</v>
      </c>
      <c r="C285" s="405"/>
      <c r="D285" s="405"/>
      <c r="E285" s="405"/>
      <c r="F285" s="405"/>
      <c r="G285" s="405"/>
      <c r="H285" s="405"/>
      <c r="I285" s="405"/>
      <c r="J285" s="405"/>
      <c r="K285" s="405"/>
      <c r="L285" s="405"/>
      <c r="M285" s="405"/>
      <c r="N285" s="405"/>
      <c r="O285" s="405"/>
      <c r="P285" s="179"/>
      <c r="Q285" s="179"/>
      <c r="R285" s="179"/>
    </row>
    <row r="286" spans="2:18" x14ac:dyDescent="0.25"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</row>
    <row r="287" spans="2:18" x14ac:dyDescent="0.25">
      <c r="B287" s="406" t="s">
        <v>5</v>
      </c>
      <c r="C287" s="406" t="s">
        <v>12</v>
      </c>
      <c r="D287" s="406" t="s">
        <v>6</v>
      </c>
      <c r="E287" s="406" t="s">
        <v>17</v>
      </c>
      <c r="F287" s="406" t="s">
        <v>15</v>
      </c>
      <c r="G287" s="406" t="s">
        <v>100</v>
      </c>
      <c r="H287" s="406" t="s">
        <v>14</v>
      </c>
      <c r="I287" s="406" t="s">
        <v>13</v>
      </c>
      <c r="J287" s="406" t="s">
        <v>8</v>
      </c>
      <c r="K287" s="406" t="s">
        <v>138</v>
      </c>
      <c r="L287" s="398" t="s">
        <v>113</v>
      </c>
      <c r="M287" s="409"/>
      <c r="N287" s="409"/>
      <c r="O287" s="409"/>
      <c r="P287" s="399"/>
      <c r="Q287" s="413" t="s">
        <v>16</v>
      </c>
      <c r="R287" s="413"/>
    </row>
    <row r="288" spans="2:18" ht="30" x14ac:dyDescent="0.25">
      <c r="B288" s="407"/>
      <c r="C288" s="407"/>
      <c r="D288" s="407"/>
      <c r="E288" s="407"/>
      <c r="F288" s="407"/>
      <c r="G288" s="407"/>
      <c r="H288" s="407"/>
      <c r="I288" s="407"/>
      <c r="J288" s="407"/>
      <c r="K288" s="407"/>
      <c r="L288" s="398" t="s">
        <v>1</v>
      </c>
      <c r="M288" s="399"/>
      <c r="N288" s="398" t="s">
        <v>2</v>
      </c>
      <c r="O288" s="399"/>
      <c r="P288" s="169" t="s">
        <v>10</v>
      </c>
      <c r="Q288" s="413"/>
      <c r="R288" s="413"/>
    </row>
    <row r="289" spans="2:18" x14ac:dyDescent="0.25">
      <c r="B289" s="408"/>
      <c r="C289" s="408"/>
      <c r="D289" s="408"/>
      <c r="E289" s="408"/>
      <c r="F289" s="408"/>
      <c r="G289" s="408"/>
      <c r="H289" s="408"/>
      <c r="I289" s="408"/>
      <c r="J289" s="408"/>
      <c r="K289" s="408"/>
      <c r="L289" s="169" t="s">
        <v>4</v>
      </c>
      <c r="M289" s="169" t="s">
        <v>3</v>
      </c>
      <c r="N289" s="169" t="s">
        <v>4</v>
      </c>
      <c r="O289" s="169" t="s">
        <v>3</v>
      </c>
      <c r="P289" s="169" t="s">
        <v>3</v>
      </c>
      <c r="Q289" s="174" t="s">
        <v>1</v>
      </c>
      <c r="R289" s="174" t="s">
        <v>2</v>
      </c>
    </row>
    <row r="290" spans="2:18" x14ac:dyDescent="0.25">
      <c r="B290" s="181" t="s">
        <v>0</v>
      </c>
      <c r="C290" s="400">
        <v>42755</v>
      </c>
      <c r="D290" s="155">
        <v>188</v>
      </c>
      <c r="E290" s="155">
        <v>2782</v>
      </c>
      <c r="F290" s="155">
        <v>15</v>
      </c>
      <c r="G290" s="182">
        <v>758000</v>
      </c>
      <c r="H290" s="182">
        <v>76500</v>
      </c>
      <c r="I290" s="155">
        <v>52</v>
      </c>
      <c r="J290" s="155">
        <v>44</v>
      </c>
      <c r="K290" s="155"/>
      <c r="L290" s="155">
        <v>44</v>
      </c>
      <c r="M290" s="155">
        <v>58</v>
      </c>
      <c r="N290" s="155">
        <v>94</v>
      </c>
      <c r="O290" s="155">
        <v>86</v>
      </c>
      <c r="P290" s="155">
        <f>O290+M290</f>
        <v>144</v>
      </c>
      <c r="Q290" s="156">
        <v>100</v>
      </c>
      <c r="R290" s="156">
        <v>12</v>
      </c>
    </row>
    <row r="291" spans="2:18" x14ac:dyDescent="0.25">
      <c r="B291" s="180" t="s">
        <v>24</v>
      </c>
      <c r="C291" s="401"/>
      <c r="D291" s="110">
        <v>28.36</v>
      </c>
      <c r="E291" s="110">
        <v>2241</v>
      </c>
      <c r="F291" s="110">
        <v>3</v>
      </c>
      <c r="G291" s="110">
        <v>565445</v>
      </c>
      <c r="H291" s="110">
        <v>156525</v>
      </c>
      <c r="I291" s="110">
        <v>15</v>
      </c>
      <c r="J291" s="110">
        <v>31</v>
      </c>
      <c r="K291" s="110"/>
      <c r="L291" s="110">
        <v>0</v>
      </c>
      <c r="M291" s="110">
        <v>24</v>
      </c>
      <c r="N291" s="110">
        <v>0</v>
      </c>
      <c r="O291" s="110">
        <v>8</v>
      </c>
      <c r="P291" s="155">
        <f t="shared" ref="P291:P294" si="83">O291+M291</f>
        <v>32</v>
      </c>
      <c r="Q291" s="110">
        <v>17</v>
      </c>
      <c r="R291" s="110">
        <v>0</v>
      </c>
    </row>
    <row r="292" spans="2:18" x14ac:dyDescent="0.25">
      <c r="B292" s="180" t="s">
        <v>25</v>
      </c>
      <c r="C292" s="401"/>
      <c r="D292" s="110">
        <v>20</v>
      </c>
      <c r="E292" s="110">
        <v>550</v>
      </c>
      <c r="F292" s="182">
        <v>0</v>
      </c>
      <c r="G292" s="110">
        <v>345216</v>
      </c>
      <c r="H292" s="110">
        <v>2776</v>
      </c>
      <c r="I292" s="110">
        <v>32</v>
      </c>
      <c r="J292" s="110">
        <v>1</v>
      </c>
      <c r="K292" s="110"/>
      <c r="L292" s="110">
        <v>18</v>
      </c>
      <c r="M292" s="110">
        <v>18</v>
      </c>
      <c r="N292" s="110">
        <v>2</v>
      </c>
      <c r="O292" s="110">
        <v>2</v>
      </c>
      <c r="P292" s="155">
        <f t="shared" si="83"/>
        <v>20</v>
      </c>
      <c r="Q292" s="113">
        <v>6</v>
      </c>
      <c r="R292" s="112">
        <v>0</v>
      </c>
    </row>
    <row r="293" spans="2:18" x14ac:dyDescent="0.25">
      <c r="B293" s="181" t="s">
        <v>161</v>
      </c>
      <c r="C293" s="401"/>
      <c r="D293" s="182">
        <v>12</v>
      </c>
      <c r="E293" s="182">
        <v>190</v>
      </c>
      <c r="F293" s="182">
        <v>0</v>
      </c>
      <c r="G293" s="182">
        <v>140700</v>
      </c>
      <c r="H293" s="182">
        <v>6300</v>
      </c>
      <c r="I293" s="182">
        <v>12</v>
      </c>
      <c r="J293" s="182">
        <v>22</v>
      </c>
      <c r="K293" s="182"/>
      <c r="L293" s="182">
        <v>12</v>
      </c>
      <c r="M293" s="182">
        <v>11</v>
      </c>
      <c r="N293" s="182">
        <v>3</v>
      </c>
      <c r="O293" s="182">
        <v>3</v>
      </c>
      <c r="P293" s="155">
        <f t="shared" si="83"/>
        <v>14</v>
      </c>
      <c r="Q293" s="135">
        <v>5</v>
      </c>
      <c r="R293" s="135">
        <v>0</v>
      </c>
    </row>
    <row r="294" spans="2:18" x14ac:dyDescent="0.25">
      <c r="B294" s="180" t="s">
        <v>85</v>
      </c>
      <c r="C294" s="436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55">
        <f t="shared" si="83"/>
        <v>0</v>
      </c>
      <c r="Q294" s="114"/>
      <c r="R294" s="114"/>
    </row>
    <row r="295" spans="2:18" x14ac:dyDescent="0.25">
      <c r="B295" s="402"/>
      <c r="C295" s="403"/>
      <c r="D295" s="183">
        <f>D290+D291+D292+D293+D294</f>
        <v>248.36</v>
      </c>
      <c r="E295" s="183">
        <f t="shared" ref="E295:J295" si="84">E290+E291+E292+E293+E294</f>
        <v>5763</v>
      </c>
      <c r="F295" s="183">
        <f t="shared" si="84"/>
        <v>18</v>
      </c>
      <c r="G295" s="183">
        <f t="shared" si="84"/>
        <v>1809361</v>
      </c>
      <c r="H295" s="183">
        <f t="shared" si="84"/>
        <v>242101</v>
      </c>
      <c r="I295" s="183">
        <f t="shared" si="84"/>
        <v>111</v>
      </c>
      <c r="J295" s="183">
        <f t="shared" si="84"/>
        <v>98</v>
      </c>
      <c r="K295" s="183">
        <f>SUM(K290:K294)</f>
        <v>0</v>
      </c>
      <c r="L295" s="183">
        <f t="shared" ref="L295:O295" si="85">L290+L291+L292+L293+L294</f>
        <v>74</v>
      </c>
      <c r="M295" s="183">
        <f t="shared" si="85"/>
        <v>111</v>
      </c>
      <c r="N295" s="183">
        <f t="shared" si="85"/>
        <v>99</v>
      </c>
      <c r="O295" s="183">
        <f t="shared" si="85"/>
        <v>99</v>
      </c>
      <c r="P295" s="183">
        <f>P290+P291+P292+P293+P294</f>
        <v>210</v>
      </c>
      <c r="Q295" s="183">
        <f t="shared" ref="Q295:R295" si="86">Q290+Q291+Q292+Q293+Q294</f>
        <v>128</v>
      </c>
      <c r="R295" s="183">
        <f t="shared" si="86"/>
        <v>12</v>
      </c>
    </row>
    <row r="298" spans="2:18" ht="18.75" x14ac:dyDescent="0.3">
      <c r="B298" s="405" t="s">
        <v>183</v>
      </c>
      <c r="C298" s="405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  <c r="N298" s="405"/>
      <c r="O298" s="405"/>
      <c r="P298" s="179"/>
      <c r="Q298" s="179"/>
      <c r="R298" s="179"/>
    </row>
    <row r="299" spans="2:18" x14ac:dyDescent="0.25"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</row>
    <row r="300" spans="2:18" x14ac:dyDescent="0.25">
      <c r="B300" s="406" t="s">
        <v>5</v>
      </c>
      <c r="C300" s="406" t="s">
        <v>12</v>
      </c>
      <c r="D300" s="406" t="s">
        <v>6</v>
      </c>
      <c r="E300" s="406" t="s">
        <v>17</v>
      </c>
      <c r="F300" s="406" t="s">
        <v>15</v>
      </c>
      <c r="G300" s="406" t="s">
        <v>100</v>
      </c>
      <c r="H300" s="406" t="s">
        <v>14</v>
      </c>
      <c r="I300" s="406" t="s">
        <v>13</v>
      </c>
      <c r="J300" s="406" t="s">
        <v>8</v>
      </c>
      <c r="K300" s="406" t="s">
        <v>138</v>
      </c>
      <c r="L300" s="398" t="s">
        <v>113</v>
      </c>
      <c r="M300" s="409"/>
      <c r="N300" s="409"/>
      <c r="O300" s="409"/>
      <c r="P300" s="399"/>
      <c r="Q300" s="413" t="s">
        <v>16</v>
      </c>
      <c r="R300" s="413"/>
    </row>
    <row r="301" spans="2:18" ht="30" x14ac:dyDescent="0.25">
      <c r="B301" s="407"/>
      <c r="C301" s="407"/>
      <c r="D301" s="407"/>
      <c r="E301" s="407"/>
      <c r="F301" s="407"/>
      <c r="G301" s="407"/>
      <c r="H301" s="407"/>
      <c r="I301" s="407"/>
      <c r="J301" s="407"/>
      <c r="K301" s="407"/>
      <c r="L301" s="398" t="s">
        <v>1</v>
      </c>
      <c r="M301" s="399"/>
      <c r="N301" s="398" t="s">
        <v>2</v>
      </c>
      <c r="O301" s="399"/>
      <c r="P301" s="169" t="s">
        <v>10</v>
      </c>
      <c r="Q301" s="413"/>
      <c r="R301" s="413"/>
    </row>
    <row r="302" spans="2:18" x14ac:dyDescent="0.25">
      <c r="B302" s="408"/>
      <c r="C302" s="408"/>
      <c r="D302" s="408"/>
      <c r="E302" s="408"/>
      <c r="F302" s="408"/>
      <c r="G302" s="408"/>
      <c r="H302" s="408"/>
      <c r="I302" s="408"/>
      <c r="J302" s="408"/>
      <c r="K302" s="408"/>
      <c r="L302" s="169" t="s">
        <v>4</v>
      </c>
      <c r="M302" s="169" t="s">
        <v>3</v>
      </c>
      <c r="N302" s="169" t="s">
        <v>4</v>
      </c>
      <c r="O302" s="169" t="s">
        <v>3</v>
      </c>
      <c r="P302" s="169" t="s">
        <v>3</v>
      </c>
      <c r="Q302" s="174" t="s">
        <v>1</v>
      </c>
      <c r="R302" s="174" t="s">
        <v>2</v>
      </c>
    </row>
    <row r="303" spans="2:18" x14ac:dyDescent="0.25">
      <c r="B303" s="181" t="s">
        <v>0</v>
      </c>
      <c r="C303" s="400">
        <v>42756</v>
      </c>
      <c r="D303" s="155">
        <v>95</v>
      </c>
      <c r="E303" s="155">
        <v>1585</v>
      </c>
      <c r="F303" s="155">
        <v>0</v>
      </c>
      <c r="G303" s="182">
        <v>1120000</v>
      </c>
      <c r="H303" s="182">
        <v>75000</v>
      </c>
      <c r="I303" s="155">
        <v>31</v>
      </c>
      <c r="J303" s="155">
        <v>36</v>
      </c>
      <c r="K303" s="155"/>
      <c r="L303" s="155">
        <v>39</v>
      </c>
      <c r="M303" s="155">
        <v>38</v>
      </c>
      <c r="N303" s="155">
        <v>59</v>
      </c>
      <c r="O303" s="155">
        <v>58</v>
      </c>
      <c r="P303" s="155">
        <f>O303+M303</f>
        <v>96</v>
      </c>
      <c r="Q303" s="156">
        <v>40</v>
      </c>
      <c r="R303" s="156">
        <v>8</v>
      </c>
    </row>
    <row r="304" spans="2:18" x14ac:dyDescent="0.25">
      <c r="B304" s="180" t="s">
        <v>24</v>
      </c>
      <c r="C304" s="401"/>
      <c r="D304" s="110">
        <v>26.06</v>
      </c>
      <c r="E304" s="110">
        <v>1190</v>
      </c>
      <c r="F304" s="110">
        <v>0</v>
      </c>
      <c r="G304" s="110">
        <v>515100</v>
      </c>
      <c r="H304" s="110">
        <v>125425</v>
      </c>
      <c r="I304" s="110">
        <v>5</v>
      </c>
      <c r="J304" s="110">
        <v>34</v>
      </c>
      <c r="K304" s="110"/>
      <c r="L304" s="110">
        <v>0</v>
      </c>
      <c r="M304" s="110">
        <v>19</v>
      </c>
      <c r="N304" s="110">
        <v>0</v>
      </c>
      <c r="O304" s="110">
        <v>7</v>
      </c>
      <c r="P304" s="155">
        <f t="shared" ref="P304:P307" si="87">O304+M304</f>
        <v>26</v>
      </c>
      <c r="Q304" s="110">
        <v>0</v>
      </c>
      <c r="R304" s="110">
        <v>0</v>
      </c>
    </row>
    <row r="305" spans="2:18" x14ac:dyDescent="0.25">
      <c r="B305" s="180" t="s">
        <v>25</v>
      </c>
      <c r="C305" s="401"/>
      <c r="D305" s="110">
        <v>20</v>
      </c>
      <c r="E305" s="110">
        <v>500</v>
      </c>
      <c r="F305" s="182">
        <v>0</v>
      </c>
      <c r="G305" s="110">
        <v>213284</v>
      </c>
      <c r="H305" s="110">
        <v>3328</v>
      </c>
      <c r="I305" s="110">
        <v>22</v>
      </c>
      <c r="J305" s="110">
        <v>1</v>
      </c>
      <c r="K305" s="110"/>
      <c r="L305" s="110">
        <v>19</v>
      </c>
      <c r="M305" s="110">
        <v>19</v>
      </c>
      <c r="N305" s="110">
        <v>2</v>
      </c>
      <c r="O305" s="110">
        <v>2</v>
      </c>
      <c r="P305" s="155">
        <f t="shared" si="87"/>
        <v>21</v>
      </c>
      <c r="Q305" s="113">
        <v>7</v>
      </c>
      <c r="R305" s="112">
        <v>0</v>
      </c>
    </row>
    <row r="306" spans="2:18" x14ac:dyDescent="0.25">
      <c r="B306" s="181" t="s">
        <v>161</v>
      </c>
      <c r="C306" s="401"/>
      <c r="D306" s="182">
        <v>12</v>
      </c>
      <c r="E306" s="182">
        <v>200</v>
      </c>
      <c r="F306" s="182">
        <v>0</v>
      </c>
      <c r="G306" s="182">
        <v>125440</v>
      </c>
      <c r="H306" s="182">
        <v>800</v>
      </c>
      <c r="I306" s="182">
        <v>11</v>
      </c>
      <c r="J306" s="182">
        <v>18</v>
      </c>
      <c r="K306" s="182"/>
      <c r="L306" s="182">
        <v>12</v>
      </c>
      <c r="M306" s="182">
        <v>9</v>
      </c>
      <c r="N306" s="182">
        <v>3</v>
      </c>
      <c r="O306" s="182">
        <v>1</v>
      </c>
      <c r="P306" s="155">
        <f t="shared" si="87"/>
        <v>10</v>
      </c>
      <c r="Q306" s="135">
        <v>2</v>
      </c>
      <c r="R306" s="135">
        <v>0</v>
      </c>
    </row>
    <row r="307" spans="2:18" x14ac:dyDescent="0.25">
      <c r="B307" s="180" t="s">
        <v>85</v>
      </c>
      <c r="C307" s="436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55">
        <f t="shared" si="87"/>
        <v>0</v>
      </c>
      <c r="Q307" s="114"/>
      <c r="R307" s="114"/>
    </row>
    <row r="308" spans="2:18" x14ac:dyDescent="0.25">
      <c r="B308" s="402"/>
      <c r="C308" s="403"/>
      <c r="D308" s="183">
        <f>D303+D304+D305+D306+D307</f>
        <v>153.06</v>
      </c>
      <c r="E308" s="183">
        <f t="shared" ref="E308:J308" si="88">E303+E304+E305+E306+E307</f>
        <v>3475</v>
      </c>
      <c r="F308" s="183">
        <f t="shared" si="88"/>
        <v>0</v>
      </c>
      <c r="G308" s="183">
        <f t="shared" si="88"/>
        <v>1973824</v>
      </c>
      <c r="H308" s="183">
        <f t="shared" si="88"/>
        <v>204553</v>
      </c>
      <c r="I308" s="183">
        <f t="shared" si="88"/>
        <v>69</v>
      </c>
      <c r="J308" s="183">
        <f t="shared" si="88"/>
        <v>89</v>
      </c>
      <c r="K308" s="183">
        <f>SUM(K303:K307)</f>
        <v>0</v>
      </c>
      <c r="L308" s="183">
        <f t="shared" ref="L308:O308" si="89">L303+L304+L305+L306+L307</f>
        <v>70</v>
      </c>
      <c r="M308" s="183">
        <f t="shared" si="89"/>
        <v>85</v>
      </c>
      <c r="N308" s="183">
        <f t="shared" si="89"/>
        <v>64</v>
      </c>
      <c r="O308" s="183">
        <f t="shared" si="89"/>
        <v>68</v>
      </c>
      <c r="P308" s="183">
        <f>P303+P304+P305+P306+P307</f>
        <v>153</v>
      </c>
      <c r="Q308" s="183">
        <f t="shared" ref="Q308:R308" si="90">Q303+Q304+Q305+Q306+Q307</f>
        <v>49</v>
      </c>
      <c r="R308" s="183">
        <f t="shared" si="90"/>
        <v>8</v>
      </c>
    </row>
    <row r="311" spans="2:18" ht="18.75" x14ac:dyDescent="0.3">
      <c r="B311" s="405" t="s">
        <v>184</v>
      </c>
      <c r="C311" s="405"/>
      <c r="D311" s="405"/>
      <c r="E311" s="405"/>
      <c r="F311" s="405"/>
      <c r="G311" s="405"/>
      <c r="H311" s="405"/>
      <c r="I311" s="405"/>
      <c r="J311" s="405"/>
      <c r="K311" s="405"/>
      <c r="L311" s="405"/>
      <c r="M311" s="405"/>
      <c r="N311" s="405"/>
      <c r="O311" s="405"/>
      <c r="P311" s="224"/>
      <c r="Q311" s="224"/>
      <c r="R311" s="224"/>
    </row>
    <row r="312" spans="2:18" x14ac:dyDescent="0.25"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</row>
    <row r="313" spans="2:18" x14ac:dyDescent="0.25">
      <c r="B313" s="406" t="s">
        <v>5</v>
      </c>
      <c r="C313" s="406" t="s">
        <v>12</v>
      </c>
      <c r="D313" s="406" t="s">
        <v>6</v>
      </c>
      <c r="E313" s="406" t="s">
        <v>17</v>
      </c>
      <c r="F313" s="406" t="s">
        <v>15</v>
      </c>
      <c r="G313" s="406" t="s">
        <v>100</v>
      </c>
      <c r="H313" s="406" t="s">
        <v>14</v>
      </c>
      <c r="I313" s="406" t="s">
        <v>13</v>
      </c>
      <c r="J313" s="406" t="s">
        <v>8</v>
      </c>
      <c r="K313" s="406" t="s">
        <v>138</v>
      </c>
      <c r="L313" s="398" t="s">
        <v>113</v>
      </c>
      <c r="M313" s="409"/>
      <c r="N313" s="409"/>
      <c r="O313" s="409"/>
      <c r="P313" s="399"/>
      <c r="Q313" s="413" t="s">
        <v>16</v>
      </c>
      <c r="R313" s="413"/>
    </row>
    <row r="314" spans="2:18" ht="30" x14ac:dyDescent="0.25">
      <c r="B314" s="407"/>
      <c r="C314" s="407"/>
      <c r="D314" s="407"/>
      <c r="E314" s="407"/>
      <c r="F314" s="407"/>
      <c r="G314" s="407"/>
      <c r="H314" s="407"/>
      <c r="I314" s="407"/>
      <c r="J314" s="407"/>
      <c r="K314" s="407"/>
      <c r="L314" s="398" t="s">
        <v>1</v>
      </c>
      <c r="M314" s="399"/>
      <c r="N314" s="398" t="s">
        <v>2</v>
      </c>
      <c r="O314" s="399"/>
      <c r="P314" s="169" t="s">
        <v>10</v>
      </c>
      <c r="Q314" s="413"/>
      <c r="R314" s="413"/>
    </row>
    <row r="315" spans="2:18" x14ac:dyDescent="0.25">
      <c r="B315" s="408"/>
      <c r="C315" s="408"/>
      <c r="D315" s="408"/>
      <c r="E315" s="408"/>
      <c r="F315" s="408"/>
      <c r="G315" s="408"/>
      <c r="H315" s="408"/>
      <c r="I315" s="408"/>
      <c r="J315" s="408"/>
      <c r="K315" s="408"/>
      <c r="L315" s="169" t="s">
        <v>4</v>
      </c>
      <c r="M315" s="169" t="s">
        <v>3</v>
      </c>
      <c r="N315" s="169" t="s">
        <v>4</v>
      </c>
      <c r="O315" s="169" t="s">
        <v>3</v>
      </c>
      <c r="P315" s="169" t="s">
        <v>3</v>
      </c>
      <c r="Q315" s="174" t="s">
        <v>1</v>
      </c>
      <c r="R315" s="174" t="s">
        <v>2</v>
      </c>
    </row>
    <row r="316" spans="2:18" x14ac:dyDescent="0.25">
      <c r="B316" s="181" t="s">
        <v>0</v>
      </c>
      <c r="C316" s="400">
        <v>42757</v>
      </c>
      <c r="D316" s="155">
        <v>47</v>
      </c>
      <c r="E316" s="155">
        <v>3445</v>
      </c>
      <c r="F316" s="155">
        <v>12</v>
      </c>
      <c r="G316" s="182">
        <v>744000</v>
      </c>
      <c r="H316" s="182">
        <v>69000</v>
      </c>
      <c r="I316" s="155">
        <v>31</v>
      </c>
      <c r="J316" s="155">
        <v>22</v>
      </c>
      <c r="K316" s="155"/>
      <c r="L316" s="155">
        <v>30</v>
      </c>
      <c r="M316" s="155">
        <v>24</v>
      </c>
      <c r="N316" s="155">
        <v>114</v>
      </c>
      <c r="O316" s="155">
        <v>101</v>
      </c>
      <c r="P316" s="155">
        <f>O316+M316</f>
        <v>125</v>
      </c>
      <c r="Q316" s="156">
        <v>29</v>
      </c>
      <c r="R316" s="156">
        <v>16</v>
      </c>
    </row>
    <row r="317" spans="2:18" x14ac:dyDescent="0.25">
      <c r="B317" s="180" t="s">
        <v>24</v>
      </c>
      <c r="C317" s="401"/>
      <c r="D317" s="110">
        <v>13.5</v>
      </c>
      <c r="E317" s="110">
        <v>0</v>
      </c>
      <c r="F317" s="110">
        <v>14</v>
      </c>
      <c r="G317" s="110">
        <v>721100</v>
      </c>
      <c r="H317" s="110">
        <v>0</v>
      </c>
      <c r="I317" s="110">
        <v>9</v>
      </c>
      <c r="J317" s="110">
        <v>43</v>
      </c>
      <c r="K317" s="110"/>
      <c r="L317" s="110">
        <v>4</v>
      </c>
      <c r="M317" s="110">
        <v>5</v>
      </c>
      <c r="N317" s="110">
        <v>8</v>
      </c>
      <c r="O317" s="110">
        <v>8</v>
      </c>
      <c r="P317" s="155">
        <f t="shared" ref="P317:P320" si="91">O317+M317</f>
        <v>13</v>
      </c>
      <c r="Q317" s="110">
        <v>2</v>
      </c>
      <c r="R317" s="110">
        <v>0</v>
      </c>
    </row>
    <row r="318" spans="2:18" x14ac:dyDescent="0.25">
      <c r="B318" s="180" t="s">
        <v>25</v>
      </c>
      <c r="C318" s="401"/>
      <c r="D318" s="110">
        <v>26</v>
      </c>
      <c r="E318" s="110">
        <v>0</v>
      </c>
      <c r="F318" s="182">
        <v>0</v>
      </c>
      <c r="G318" s="110">
        <v>313058</v>
      </c>
      <c r="H318" s="110">
        <v>0</v>
      </c>
      <c r="I318" s="110">
        <v>0</v>
      </c>
      <c r="J318" s="110">
        <v>0</v>
      </c>
      <c r="K318" s="110"/>
      <c r="L318" s="110">
        <v>2</v>
      </c>
      <c r="M318" s="110">
        <v>2</v>
      </c>
      <c r="N318" s="110">
        <v>2</v>
      </c>
      <c r="O318" s="110">
        <v>2</v>
      </c>
      <c r="P318" s="155">
        <f t="shared" si="91"/>
        <v>4</v>
      </c>
      <c r="Q318" s="113">
        <v>0</v>
      </c>
      <c r="R318" s="112">
        <v>0</v>
      </c>
    </row>
    <row r="319" spans="2:18" x14ac:dyDescent="0.25">
      <c r="B319" s="181" t="s">
        <v>161</v>
      </c>
      <c r="C319" s="401"/>
      <c r="D319" s="182">
        <v>12</v>
      </c>
      <c r="E319" s="182">
        <v>0</v>
      </c>
      <c r="F319" s="182">
        <v>0</v>
      </c>
      <c r="G319" s="182">
        <v>117100</v>
      </c>
      <c r="H319" s="182">
        <v>2300</v>
      </c>
      <c r="I319" s="182">
        <v>12</v>
      </c>
      <c r="J319" s="182">
        <v>22</v>
      </c>
      <c r="K319" s="182"/>
      <c r="L319" s="182">
        <v>2</v>
      </c>
      <c r="M319" s="182">
        <v>1</v>
      </c>
      <c r="N319" s="182">
        <v>2</v>
      </c>
      <c r="O319" s="182">
        <v>2</v>
      </c>
      <c r="P319" s="155">
        <f t="shared" si="91"/>
        <v>3</v>
      </c>
      <c r="Q319" s="135">
        <v>0</v>
      </c>
      <c r="R319" s="135">
        <v>0</v>
      </c>
    </row>
    <row r="320" spans="2:18" x14ac:dyDescent="0.25">
      <c r="B320" s="180" t="s">
        <v>85</v>
      </c>
      <c r="C320" s="436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55">
        <f t="shared" si="91"/>
        <v>0</v>
      </c>
      <c r="Q320" s="114"/>
      <c r="R320" s="114"/>
    </row>
    <row r="321" spans="2:18" x14ac:dyDescent="0.25">
      <c r="B321" s="402"/>
      <c r="C321" s="403"/>
      <c r="D321" s="183">
        <f>D316+D317+D318+D319+D320</f>
        <v>98.5</v>
      </c>
      <c r="E321" s="183">
        <f t="shared" ref="E321:J321" si="92">E316+E317+E318+E319+E320</f>
        <v>3445</v>
      </c>
      <c r="F321" s="183">
        <f t="shared" si="92"/>
        <v>26</v>
      </c>
      <c r="G321" s="183">
        <f t="shared" si="92"/>
        <v>1895258</v>
      </c>
      <c r="H321" s="183">
        <f t="shared" si="92"/>
        <v>71300</v>
      </c>
      <c r="I321" s="183">
        <f t="shared" si="92"/>
        <v>52</v>
      </c>
      <c r="J321" s="183">
        <f t="shared" si="92"/>
        <v>87</v>
      </c>
      <c r="K321" s="183">
        <f>SUM(K316:K320)</f>
        <v>0</v>
      </c>
      <c r="L321" s="183">
        <f t="shared" ref="L321:O321" si="93">L316+L317+L318+L319+L320</f>
        <v>38</v>
      </c>
      <c r="M321" s="183">
        <f t="shared" si="93"/>
        <v>32</v>
      </c>
      <c r="N321" s="183">
        <f t="shared" si="93"/>
        <v>126</v>
      </c>
      <c r="O321" s="183">
        <f t="shared" si="93"/>
        <v>113</v>
      </c>
      <c r="P321" s="183">
        <f>P316+P317+P318+P319+P320</f>
        <v>145</v>
      </c>
      <c r="Q321" s="183">
        <f t="shared" ref="Q321:R321" si="94">Q316+Q317+Q318+Q319+Q320</f>
        <v>31</v>
      </c>
      <c r="R321" s="183">
        <f t="shared" si="94"/>
        <v>16</v>
      </c>
    </row>
    <row r="324" spans="2:18" ht="18.75" x14ac:dyDescent="0.3">
      <c r="B324" s="405" t="s">
        <v>185</v>
      </c>
      <c r="C324" s="405"/>
      <c r="D324" s="405"/>
      <c r="E324" s="405"/>
      <c r="F324" s="405"/>
      <c r="G324" s="405"/>
      <c r="H324" s="405"/>
      <c r="I324" s="405"/>
      <c r="J324" s="405"/>
      <c r="K324" s="405"/>
      <c r="L324" s="405"/>
      <c r="M324" s="405"/>
      <c r="N324" s="405"/>
      <c r="O324" s="405"/>
      <c r="P324" s="224"/>
      <c r="Q324" s="224"/>
      <c r="R324" s="224"/>
    </row>
    <row r="325" spans="2:18" x14ac:dyDescent="0.25"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</row>
    <row r="326" spans="2:18" x14ac:dyDescent="0.25">
      <c r="B326" s="406" t="s">
        <v>5</v>
      </c>
      <c r="C326" s="406" t="s">
        <v>12</v>
      </c>
      <c r="D326" s="406" t="s">
        <v>6</v>
      </c>
      <c r="E326" s="406" t="s">
        <v>17</v>
      </c>
      <c r="F326" s="406" t="s">
        <v>15</v>
      </c>
      <c r="G326" s="406" t="s">
        <v>100</v>
      </c>
      <c r="H326" s="406" t="s">
        <v>14</v>
      </c>
      <c r="I326" s="406" t="s">
        <v>13</v>
      </c>
      <c r="J326" s="406" t="s">
        <v>8</v>
      </c>
      <c r="K326" s="406" t="s">
        <v>138</v>
      </c>
      <c r="L326" s="398" t="s">
        <v>113</v>
      </c>
      <c r="M326" s="409"/>
      <c r="N326" s="409"/>
      <c r="O326" s="409"/>
      <c r="P326" s="399"/>
      <c r="Q326" s="413" t="s">
        <v>16</v>
      </c>
      <c r="R326" s="413"/>
    </row>
    <row r="327" spans="2:18" ht="30" x14ac:dyDescent="0.25">
      <c r="B327" s="407"/>
      <c r="C327" s="407"/>
      <c r="D327" s="407"/>
      <c r="E327" s="407"/>
      <c r="F327" s="407"/>
      <c r="G327" s="407"/>
      <c r="H327" s="407"/>
      <c r="I327" s="407"/>
      <c r="J327" s="407"/>
      <c r="K327" s="407"/>
      <c r="L327" s="398" t="s">
        <v>1</v>
      </c>
      <c r="M327" s="399"/>
      <c r="N327" s="398" t="s">
        <v>2</v>
      </c>
      <c r="O327" s="399"/>
      <c r="P327" s="169" t="s">
        <v>10</v>
      </c>
      <c r="Q327" s="413"/>
      <c r="R327" s="413"/>
    </row>
    <row r="328" spans="2:18" x14ac:dyDescent="0.25">
      <c r="B328" s="408"/>
      <c r="C328" s="408"/>
      <c r="D328" s="408"/>
      <c r="E328" s="408"/>
      <c r="F328" s="408"/>
      <c r="G328" s="408"/>
      <c r="H328" s="408"/>
      <c r="I328" s="408"/>
      <c r="J328" s="408"/>
      <c r="K328" s="408"/>
      <c r="L328" s="169" t="s">
        <v>4</v>
      </c>
      <c r="M328" s="169" t="s">
        <v>3</v>
      </c>
      <c r="N328" s="169" t="s">
        <v>4</v>
      </c>
      <c r="O328" s="169" t="s">
        <v>3</v>
      </c>
      <c r="P328" s="169" t="s">
        <v>3</v>
      </c>
      <c r="Q328" s="174" t="s">
        <v>1</v>
      </c>
      <c r="R328" s="174" t="s">
        <v>2</v>
      </c>
    </row>
    <row r="329" spans="2:18" x14ac:dyDescent="0.25">
      <c r="B329" s="181" t="s">
        <v>0</v>
      </c>
      <c r="C329" s="400">
        <v>42758</v>
      </c>
      <c r="D329" s="155">
        <v>59</v>
      </c>
      <c r="E329" s="155">
        <v>3965</v>
      </c>
      <c r="F329" s="155">
        <v>36</v>
      </c>
      <c r="G329" s="182">
        <v>1402600</v>
      </c>
      <c r="H329" s="182">
        <v>103350</v>
      </c>
      <c r="I329" s="155">
        <v>75</v>
      </c>
      <c r="J329" s="155">
        <v>49</v>
      </c>
      <c r="K329" s="155"/>
      <c r="L329" s="155">
        <v>77</v>
      </c>
      <c r="M329" s="155">
        <v>56</v>
      </c>
      <c r="N329" s="155">
        <v>98</v>
      </c>
      <c r="O329" s="155">
        <v>95</v>
      </c>
      <c r="P329" s="155">
        <f>O329+M329</f>
        <v>151</v>
      </c>
      <c r="Q329" s="156">
        <v>84</v>
      </c>
      <c r="R329" s="156">
        <v>17</v>
      </c>
    </row>
    <row r="330" spans="2:18" x14ac:dyDescent="0.25">
      <c r="B330" s="180" t="s">
        <v>24</v>
      </c>
      <c r="C330" s="401"/>
      <c r="D330" s="110">
        <v>23.13</v>
      </c>
      <c r="E330" s="110">
        <v>2367</v>
      </c>
      <c r="F330" s="110">
        <v>1.05</v>
      </c>
      <c r="G330" s="110">
        <v>634970</v>
      </c>
      <c r="H330" s="110">
        <v>115340</v>
      </c>
      <c r="I330" s="110">
        <v>12</v>
      </c>
      <c r="J330" s="110">
        <v>45</v>
      </c>
      <c r="K330" s="110"/>
      <c r="L330" s="110">
        <v>23</v>
      </c>
      <c r="M330" s="110">
        <v>25</v>
      </c>
      <c r="N330" s="110">
        <v>19</v>
      </c>
      <c r="O330" s="110">
        <v>22</v>
      </c>
      <c r="P330" s="155">
        <f t="shared" ref="P330:P333" si="95">O330+M330</f>
        <v>47</v>
      </c>
      <c r="Q330" s="110">
        <v>17</v>
      </c>
      <c r="R330" s="110">
        <v>2</v>
      </c>
    </row>
    <row r="331" spans="2:18" x14ac:dyDescent="0.25">
      <c r="B331" s="180" t="s">
        <v>25</v>
      </c>
      <c r="C331" s="401"/>
      <c r="D331" s="110">
        <v>26</v>
      </c>
      <c r="E331" s="110">
        <v>550</v>
      </c>
      <c r="F331" s="182">
        <v>0</v>
      </c>
      <c r="G331" s="110">
        <v>348361</v>
      </c>
      <c r="H331" s="110">
        <v>552</v>
      </c>
      <c r="I331" s="110">
        <v>33</v>
      </c>
      <c r="J331" s="110">
        <v>1</v>
      </c>
      <c r="K331" s="110"/>
      <c r="L331" s="110">
        <v>19</v>
      </c>
      <c r="M331" s="110">
        <v>19</v>
      </c>
      <c r="N331" s="110">
        <v>2</v>
      </c>
      <c r="O331" s="110">
        <v>2</v>
      </c>
      <c r="P331" s="155">
        <f t="shared" si="95"/>
        <v>21</v>
      </c>
      <c r="Q331" s="113">
        <v>7</v>
      </c>
      <c r="R331" s="112">
        <v>0</v>
      </c>
    </row>
    <row r="332" spans="2:18" x14ac:dyDescent="0.25">
      <c r="B332" s="181" t="s">
        <v>161</v>
      </c>
      <c r="C332" s="401"/>
      <c r="D332" s="182">
        <v>12</v>
      </c>
      <c r="E332" s="182">
        <v>120</v>
      </c>
      <c r="F332" s="182">
        <v>0</v>
      </c>
      <c r="G332" s="182">
        <v>159150</v>
      </c>
      <c r="H332" s="182">
        <v>2720</v>
      </c>
      <c r="I332" s="182">
        <v>14</v>
      </c>
      <c r="J332" s="182">
        <v>23</v>
      </c>
      <c r="K332" s="182"/>
      <c r="L332" s="182">
        <v>12</v>
      </c>
      <c r="M332" s="182">
        <v>10</v>
      </c>
      <c r="N332" s="182">
        <v>3</v>
      </c>
      <c r="O332" s="182">
        <v>3</v>
      </c>
      <c r="P332" s="155">
        <f t="shared" si="95"/>
        <v>13</v>
      </c>
      <c r="Q332" s="135">
        <v>7</v>
      </c>
      <c r="R332" s="135">
        <v>0</v>
      </c>
    </row>
    <row r="333" spans="2:18" x14ac:dyDescent="0.25">
      <c r="B333" s="180" t="s">
        <v>85</v>
      </c>
      <c r="C333" s="436"/>
      <c r="D333" s="182">
        <v>4.37</v>
      </c>
      <c r="E333" s="182">
        <v>0</v>
      </c>
      <c r="F333" s="182">
        <v>0</v>
      </c>
      <c r="G333" s="182">
        <v>0</v>
      </c>
      <c r="H333" s="182">
        <v>122692</v>
      </c>
      <c r="I333" s="182">
        <v>0</v>
      </c>
      <c r="J333" s="182">
        <v>34</v>
      </c>
      <c r="K333" s="182"/>
      <c r="L333" s="182">
        <v>31</v>
      </c>
      <c r="M333" s="182">
        <v>31</v>
      </c>
      <c r="N333" s="182">
        <v>0</v>
      </c>
      <c r="O333" s="182">
        <v>0</v>
      </c>
      <c r="P333" s="155">
        <f t="shared" si="95"/>
        <v>31</v>
      </c>
      <c r="Q333" s="114">
        <v>77</v>
      </c>
      <c r="R333" s="114">
        <v>0</v>
      </c>
    </row>
    <row r="334" spans="2:18" x14ac:dyDescent="0.25">
      <c r="B334" s="402"/>
      <c r="C334" s="403"/>
      <c r="D334" s="183">
        <f>D329+D330+D331+D332+D333</f>
        <v>124.5</v>
      </c>
      <c r="E334" s="183">
        <f t="shared" ref="E334:J334" si="96">E329+E330+E331+E332+E333</f>
        <v>7002</v>
      </c>
      <c r="F334" s="183">
        <f t="shared" si="96"/>
        <v>37.049999999999997</v>
      </c>
      <c r="G334" s="183">
        <f t="shared" si="96"/>
        <v>2545081</v>
      </c>
      <c r="H334" s="183">
        <f t="shared" si="96"/>
        <v>344654</v>
      </c>
      <c r="I334" s="183">
        <f t="shared" si="96"/>
        <v>134</v>
      </c>
      <c r="J334" s="183">
        <f t="shared" si="96"/>
        <v>152</v>
      </c>
      <c r="K334" s="183">
        <f>SUM(K329:K333)</f>
        <v>0</v>
      </c>
      <c r="L334" s="183">
        <f t="shared" ref="L334:O334" si="97">L329+L330+L331+L332+L333</f>
        <v>162</v>
      </c>
      <c r="M334" s="183">
        <f t="shared" si="97"/>
        <v>141</v>
      </c>
      <c r="N334" s="183">
        <f t="shared" si="97"/>
        <v>122</v>
      </c>
      <c r="O334" s="183">
        <f t="shared" si="97"/>
        <v>122</v>
      </c>
      <c r="P334" s="183">
        <f>P329+P330+P331+P332+P333</f>
        <v>263</v>
      </c>
      <c r="Q334" s="183">
        <f t="shared" ref="Q334:R334" si="98">Q329+Q330+Q331+Q332+Q333</f>
        <v>192</v>
      </c>
      <c r="R334" s="183">
        <f t="shared" si="98"/>
        <v>19</v>
      </c>
    </row>
    <row r="336" spans="2:18" hidden="1" x14ac:dyDescent="0.25"/>
    <row r="337" spans="2:18" hidden="1" x14ac:dyDescent="0.25"/>
    <row r="338" spans="2:18" ht="18.75" hidden="1" x14ac:dyDescent="0.3">
      <c r="B338" s="405" t="s">
        <v>187</v>
      </c>
      <c r="C338" s="405"/>
      <c r="D338" s="405"/>
      <c r="E338" s="405"/>
      <c r="F338" s="405"/>
      <c r="G338" s="405"/>
      <c r="H338" s="405"/>
      <c r="I338" s="405"/>
      <c r="J338" s="405"/>
      <c r="K338" s="405"/>
      <c r="L338" s="405"/>
      <c r="M338" s="405"/>
      <c r="N338" s="405"/>
      <c r="O338" s="405"/>
      <c r="P338" s="224"/>
      <c r="Q338" s="224"/>
      <c r="R338" s="224"/>
    </row>
    <row r="339" spans="2:18" hidden="1" x14ac:dyDescent="0.25"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</row>
    <row r="340" spans="2:18" hidden="1" x14ac:dyDescent="0.25">
      <c r="B340" s="406" t="s">
        <v>5</v>
      </c>
      <c r="C340" s="406" t="s">
        <v>12</v>
      </c>
      <c r="D340" s="406" t="s">
        <v>6</v>
      </c>
      <c r="E340" s="406" t="s">
        <v>17</v>
      </c>
      <c r="F340" s="406" t="s">
        <v>15</v>
      </c>
      <c r="G340" s="406" t="s">
        <v>100</v>
      </c>
      <c r="H340" s="406" t="s">
        <v>14</v>
      </c>
      <c r="I340" s="406" t="s">
        <v>13</v>
      </c>
      <c r="J340" s="406" t="s">
        <v>8</v>
      </c>
      <c r="K340" s="406" t="s">
        <v>138</v>
      </c>
      <c r="L340" s="398" t="s">
        <v>113</v>
      </c>
      <c r="M340" s="409"/>
      <c r="N340" s="409"/>
      <c r="O340" s="409"/>
      <c r="P340" s="399"/>
      <c r="Q340" s="413" t="s">
        <v>16</v>
      </c>
      <c r="R340" s="413"/>
    </row>
    <row r="341" spans="2:18" ht="30" hidden="1" x14ac:dyDescent="0.25">
      <c r="B341" s="407"/>
      <c r="C341" s="407"/>
      <c r="D341" s="407"/>
      <c r="E341" s="407"/>
      <c r="F341" s="407"/>
      <c r="G341" s="407"/>
      <c r="H341" s="407"/>
      <c r="I341" s="407"/>
      <c r="J341" s="407"/>
      <c r="K341" s="407"/>
      <c r="L341" s="398" t="s">
        <v>1</v>
      </c>
      <c r="M341" s="399"/>
      <c r="N341" s="398" t="s">
        <v>2</v>
      </c>
      <c r="O341" s="399"/>
      <c r="P341" s="169" t="s">
        <v>10</v>
      </c>
      <c r="Q341" s="413"/>
      <c r="R341" s="413"/>
    </row>
    <row r="342" spans="2:18" hidden="1" x14ac:dyDescent="0.25">
      <c r="B342" s="408"/>
      <c r="C342" s="408"/>
      <c r="D342" s="408"/>
      <c r="E342" s="408"/>
      <c r="F342" s="408"/>
      <c r="G342" s="408"/>
      <c r="H342" s="408"/>
      <c r="I342" s="408"/>
      <c r="J342" s="408"/>
      <c r="K342" s="408"/>
      <c r="L342" s="169" t="s">
        <v>4</v>
      </c>
      <c r="M342" s="169" t="s">
        <v>3</v>
      </c>
      <c r="N342" s="169" t="s">
        <v>4</v>
      </c>
      <c r="O342" s="169" t="s">
        <v>3</v>
      </c>
      <c r="P342" s="169" t="s">
        <v>3</v>
      </c>
      <c r="Q342" s="174" t="s">
        <v>1</v>
      </c>
      <c r="R342" s="174" t="s">
        <v>2</v>
      </c>
    </row>
    <row r="343" spans="2:18" hidden="1" x14ac:dyDescent="0.25">
      <c r="B343" s="181" t="s">
        <v>0</v>
      </c>
      <c r="C343" s="400" t="s">
        <v>186</v>
      </c>
      <c r="D343" s="155">
        <f>D329+D316+D303+D290+D277+D264+D251+D238</f>
        <v>1431</v>
      </c>
      <c r="E343" s="155">
        <f t="shared" ref="E343:R343" si="99">E329+E316+E303+E290+E277+E264+E251+E238</f>
        <v>26035</v>
      </c>
      <c r="F343" s="155">
        <f t="shared" si="99"/>
        <v>169</v>
      </c>
      <c r="G343" s="155">
        <f t="shared" si="99"/>
        <v>8956100</v>
      </c>
      <c r="H343" s="155">
        <f t="shared" si="99"/>
        <v>686630</v>
      </c>
      <c r="I343" s="155">
        <f t="shared" si="99"/>
        <v>475</v>
      </c>
      <c r="J343" s="155">
        <f t="shared" si="99"/>
        <v>358</v>
      </c>
      <c r="K343" s="155">
        <f t="shared" si="99"/>
        <v>61</v>
      </c>
      <c r="L343" s="155">
        <f t="shared" si="99"/>
        <v>476</v>
      </c>
      <c r="M343" s="155">
        <f t="shared" si="99"/>
        <v>422</v>
      </c>
      <c r="N343" s="155">
        <f t="shared" si="99"/>
        <v>910</v>
      </c>
      <c r="O343" s="155">
        <f t="shared" si="99"/>
        <v>790</v>
      </c>
      <c r="P343" s="155">
        <f t="shared" si="99"/>
        <v>1212</v>
      </c>
      <c r="Q343" s="155">
        <f t="shared" si="99"/>
        <v>610</v>
      </c>
      <c r="R343" s="155">
        <f t="shared" si="99"/>
        <v>148</v>
      </c>
    </row>
    <row r="344" spans="2:18" hidden="1" x14ac:dyDescent="0.25">
      <c r="B344" s="180" t="s">
        <v>24</v>
      </c>
      <c r="C344" s="401"/>
      <c r="D344" s="155">
        <f t="shared" ref="D344:P344" si="100">D330+D317+D304+D291+D278+D265+D252+D239</f>
        <v>242.13</v>
      </c>
      <c r="E344" s="155">
        <f t="shared" si="100"/>
        <v>9463</v>
      </c>
      <c r="F344" s="155">
        <f t="shared" si="100"/>
        <v>24.05</v>
      </c>
      <c r="G344" s="155">
        <f t="shared" si="100"/>
        <v>3416350</v>
      </c>
      <c r="H344" s="155">
        <f t="shared" si="100"/>
        <v>881270</v>
      </c>
      <c r="I344" s="155">
        <f t="shared" si="100"/>
        <v>69</v>
      </c>
      <c r="J344" s="155">
        <f t="shared" si="100"/>
        <v>231</v>
      </c>
      <c r="K344" s="155">
        <f t="shared" si="100"/>
        <v>10</v>
      </c>
      <c r="L344" s="155">
        <f t="shared" si="100"/>
        <v>107</v>
      </c>
      <c r="M344" s="155">
        <f t="shared" si="100"/>
        <v>160</v>
      </c>
      <c r="N344" s="155">
        <f t="shared" si="100"/>
        <v>54</v>
      </c>
      <c r="O344" s="155">
        <f t="shared" si="100"/>
        <v>71</v>
      </c>
      <c r="P344" s="155">
        <f t="shared" si="100"/>
        <v>231</v>
      </c>
      <c r="Q344" s="155">
        <f t="shared" ref="Q344:R344" si="101">Q330+Q317+Q304+Q291+Q278+Q265+Q252+Q239</f>
        <v>84</v>
      </c>
      <c r="R344" s="155">
        <f t="shared" si="101"/>
        <v>2</v>
      </c>
    </row>
    <row r="345" spans="2:18" hidden="1" x14ac:dyDescent="0.25">
      <c r="B345" s="180" t="s">
        <v>25</v>
      </c>
      <c r="C345" s="401"/>
      <c r="D345" s="155">
        <f t="shared" ref="D345:P345" si="102">D331+D318+D305+D292+D279+D266+D253+D240</f>
        <v>202</v>
      </c>
      <c r="E345" s="155">
        <f t="shared" si="102"/>
        <v>3750</v>
      </c>
      <c r="F345" s="155">
        <f t="shared" si="102"/>
        <v>0</v>
      </c>
      <c r="G345" s="155">
        <f t="shared" si="102"/>
        <v>2706707</v>
      </c>
      <c r="H345" s="155">
        <f t="shared" si="102"/>
        <v>13753</v>
      </c>
      <c r="I345" s="155">
        <f t="shared" si="102"/>
        <v>208</v>
      </c>
      <c r="J345" s="155">
        <f t="shared" si="102"/>
        <v>10</v>
      </c>
      <c r="K345" s="155">
        <f t="shared" si="102"/>
        <v>6</v>
      </c>
      <c r="L345" s="155">
        <f t="shared" si="102"/>
        <v>131</v>
      </c>
      <c r="M345" s="155">
        <f t="shared" si="102"/>
        <v>131</v>
      </c>
      <c r="N345" s="155">
        <f t="shared" si="102"/>
        <v>16</v>
      </c>
      <c r="O345" s="155">
        <f t="shared" si="102"/>
        <v>16</v>
      </c>
      <c r="P345" s="155">
        <f t="shared" si="102"/>
        <v>147</v>
      </c>
      <c r="Q345" s="155">
        <f t="shared" ref="Q345:R345" si="103">Q331+Q318+Q305+Q292+Q279+Q266+Q253+Q240</f>
        <v>47</v>
      </c>
      <c r="R345" s="155">
        <f t="shared" si="103"/>
        <v>0</v>
      </c>
    </row>
    <row r="346" spans="2:18" hidden="1" x14ac:dyDescent="0.25">
      <c r="B346" s="181" t="s">
        <v>161</v>
      </c>
      <c r="C346" s="401"/>
      <c r="D346" s="155">
        <f t="shared" ref="D346:P346" si="104">D332+D319+D306+D293+D280+D267+D254+D241</f>
        <v>102</v>
      </c>
      <c r="E346" s="155">
        <f t="shared" si="104"/>
        <v>1590</v>
      </c>
      <c r="F346" s="155">
        <f t="shared" si="104"/>
        <v>0</v>
      </c>
      <c r="G346" s="155">
        <f t="shared" si="104"/>
        <v>1125205</v>
      </c>
      <c r="H346" s="155">
        <f t="shared" si="104"/>
        <v>25220</v>
      </c>
      <c r="I346" s="155">
        <f t="shared" si="104"/>
        <v>107</v>
      </c>
      <c r="J346" s="155">
        <f t="shared" si="104"/>
        <v>168</v>
      </c>
      <c r="K346" s="155">
        <f t="shared" si="104"/>
        <v>3</v>
      </c>
      <c r="L346" s="155">
        <f t="shared" si="104"/>
        <v>86</v>
      </c>
      <c r="M346" s="155">
        <f t="shared" si="104"/>
        <v>76</v>
      </c>
      <c r="N346" s="155">
        <f t="shared" si="104"/>
        <v>23</v>
      </c>
      <c r="O346" s="155">
        <f t="shared" si="104"/>
        <v>19</v>
      </c>
      <c r="P346" s="155">
        <f t="shared" si="104"/>
        <v>95</v>
      </c>
      <c r="Q346" s="155">
        <f t="shared" ref="Q346:R346" si="105">Q332+Q319+Q306+Q293+Q280+Q267+Q254+Q241</f>
        <v>35</v>
      </c>
      <c r="R346" s="155">
        <f t="shared" si="105"/>
        <v>0</v>
      </c>
    </row>
    <row r="347" spans="2:18" hidden="1" x14ac:dyDescent="0.25">
      <c r="B347" s="180" t="s">
        <v>85</v>
      </c>
      <c r="C347" s="436"/>
      <c r="D347" s="155">
        <f t="shared" ref="D347:P347" si="106">D333+D320+D307+D294+D281+D268+D255+D242</f>
        <v>38.369999999999997</v>
      </c>
      <c r="E347" s="155">
        <f t="shared" si="106"/>
        <v>420</v>
      </c>
      <c r="F347" s="155">
        <f t="shared" si="106"/>
        <v>0</v>
      </c>
      <c r="G347" s="155">
        <f t="shared" si="106"/>
        <v>0</v>
      </c>
      <c r="H347" s="155">
        <f t="shared" si="106"/>
        <v>614597</v>
      </c>
      <c r="I347" s="155">
        <f t="shared" si="106"/>
        <v>0</v>
      </c>
      <c r="J347" s="155">
        <f t="shared" si="106"/>
        <v>180</v>
      </c>
      <c r="K347" s="155">
        <f t="shared" si="106"/>
        <v>0</v>
      </c>
      <c r="L347" s="155">
        <f t="shared" si="106"/>
        <v>116</v>
      </c>
      <c r="M347" s="155">
        <f t="shared" si="106"/>
        <v>116</v>
      </c>
      <c r="N347" s="155">
        <f t="shared" si="106"/>
        <v>0</v>
      </c>
      <c r="O347" s="155">
        <f t="shared" si="106"/>
        <v>0</v>
      </c>
      <c r="P347" s="155">
        <f t="shared" si="106"/>
        <v>116</v>
      </c>
      <c r="Q347" s="155">
        <f t="shared" ref="Q347:R347" si="107">Q333+Q320+Q307+Q294+Q281+Q268+Q255+Q242</f>
        <v>505</v>
      </c>
      <c r="R347" s="155">
        <f t="shared" si="107"/>
        <v>0</v>
      </c>
    </row>
    <row r="348" spans="2:18" hidden="1" x14ac:dyDescent="0.25">
      <c r="B348" s="402"/>
      <c r="C348" s="403"/>
      <c r="D348" s="183">
        <f>D343+D344+D345+D346+D347</f>
        <v>2015.5</v>
      </c>
      <c r="E348" s="183">
        <f t="shared" ref="E348:J348" si="108">E343+E344+E345+E346+E347</f>
        <v>41258</v>
      </c>
      <c r="F348" s="183">
        <f t="shared" si="108"/>
        <v>193.05</v>
      </c>
      <c r="G348" s="183">
        <f t="shared" si="108"/>
        <v>16204362</v>
      </c>
      <c r="H348" s="183">
        <f t="shared" si="108"/>
        <v>2221470</v>
      </c>
      <c r="I348" s="183">
        <f t="shared" si="108"/>
        <v>859</v>
      </c>
      <c r="J348" s="183">
        <f t="shared" si="108"/>
        <v>947</v>
      </c>
      <c r="K348" s="183">
        <f>SUM(K343:K347)</f>
        <v>80</v>
      </c>
      <c r="L348" s="183">
        <f t="shared" ref="L348:O348" si="109">L343+L344+L345+L346+L347</f>
        <v>916</v>
      </c>
      <c r="M348" s="183">
        <f t="shared" si="109"/>
        <v>905</v>
      </c>
      <c r="N348" s="183">
        <f t="shared" si="109"/>
        <v>1003</v>
      </c>
      <c r="O348" s="183">
        <f t="shared" si="109"/>
        <v>896</v>
      </c>
      <c r="P348" s="183">
        <f>P343+P344+P345+P346+P347</f>
        <v>1801</v>
      </c>
      <c r="Q348" s="183">
        <f t="shared" ref="Q348:R348" si="110">Q343+Q344+Q345+Q346+Q347</f>
        <v>1281</v>
      </c>
      <c r="R348" s="183">
        <f t="shared" si="110"/>
        <v>150</v>
      </c>
    </row>
    <row r="349" spans="2:18" hidden="1" x14ac:dyDescent="0.25"/>
    <row r="350" spans="2:18" hidden="1" x14ac:dyDescent="0.25"/>
    <row r="352" spans="2:18" ht="18.75" x14ac:dyDescent="0.3">
      <c r="B352" s="405" t="s">
        <v>188</v>
      </c>
      <c r="C352" s="405"/>
      <c r="D352" s="405"/>
      <c r="E352" s="405"/>
      <c r="F352" s="405"/>
      <c r="G352" s="405"/>
      <c r="H352" s="405"/>
      <c r="I352" s="405"/>
      <c r="J352" s="405"/>
      <c r="K352" s="405"/>
      <c r="L352" s="405"/>
      <c r="M352" s="405"/>
      <c r="N352" s="405"/>
      <c r="O352" s="405"/>
      <c r="P352" s="224"/>
      <c r="Q352" s="224"/>
      <c r="R352" s="224"/>
    </row>
    <row r="353" spans="2:18" x14ac:dyDescent="0.25"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</row>
    <row r="354" spans="2:18" x14ac:dyDescent="0.25">
      <c r="B354" s="406" t="s">
        <v>5</v>
      </c>
      <c r="C354" s="406" t="s">
        <v>12</v>
      </c>
      <c r="D354" s="406" t="s">
        <v>6</v>
      </c>
      <c r="E354" s="406" t="s">
        <v>17</v>
      </c>
      <c r="F354" s="406" t="s">
        <v>15</v>
      </c>
      <c r="G354" s="406" t="s">
        <v>100</v>
      </c>
      <c r="H354" s="406" t="s">
        <v>14</v>
      </c>
      <c r="I354" s="406" t="s">
        <v>13</v>
      </c>
      <c r="J354" s="406" t="s">
        <v>8</v>
      </c>
      <c r="K354" s="406" t="s">
        <v>138</v>
      </c>
      <c r="L354" s="398" t="s">
        <v>113</v>
      </c>
      <c r="M354" s="409"/>
      <c r="N354" s="409"/>
      <c r="O354" s="409"/>
      <c r="P354" s="399"/>
      <c r="Q354" s="413" t="s">
        <v>16</v>
      </c>
      <c r="R354" s="413"/>
    </row>
    <row r="355" spans="2:18" ht="30" x14ac:dyDescent="0.25">
      <c r="B355" s="407"/>
      <c r="C355" s="407"/>
      <c r="D355" s="407"/>
      <c r="E355" s="407"/>
      <c r="F355" s="407"/>
      <c r="G355" s="407"/>
      <c r="H355" s="407"/>
      <c r="I355" s="407"/>
      <c r="J355" s="407"/>
      <c r="K355" s="407"/>
      <c r="L355" s="398" t="s">
        <v>1</v>
      </c>
      <c r="M355" s="399"/>
      <c r="N355" s="398" t="s">
        <v>2</v>
      </c>
      <c r="O355" s="399"/>
      <c r="P355" s="169" t="s">
        <v>10</v>
      </c>
      <c r="Q355" s="413"/>
      <c r="R355" s="413"/>
    </row>
    <row r="356" spans="2:18" x14ac:dyDescent="0.25">
      <c r="B356" s="408"/>
      <c r="C356" s="408"/>
      <c r="D356" s="408"/>
      <c r="E356" s="408"/>
      <c r="F356" s="408"/>
      <c r="G356" s="408"/>
      <c r="H356" s="408"/>
      <c r="I356" s="408"/>
      <c r="J356" s="408"/>
      <c r="K356" s="408"/>
      <c r="L356" s="169" t="s">
        <v>4</v>
      </c>
      <c r="M356" s="169" t="s">
        <v>3</v>
      </c>
      <c r="N356" s="169" t="s">
        <v>4</v>
      </c>
      <c r="O356" s="169" t="s">
        <v>3</v>
      </c>
      <c r="P356" s="169" t="s">
        <v>3</v>
      </c>
      <c r="Q356" s="174" t="s">
        <v>1</v>
      </c>
      <c r="R356" s="174" t="s">
        <v>2</v>
      </c>
    </row>
    <row r="357" spans="2:18" x14ac:dyDescent="0.25">
      <c r="B357" s="181" t="s">
        <v>0</v>
      </c>
      <c r="C357" s="400">
        <v>42759</v>
      </c>
      <c r="D357" s="155">
        <v>74</v>
      </c>
      <c r="E357" s="155">
        <v>4047</v>
      </c>
      <c r="F357" s="155">
        <v>24</v>
      </c>
      <c r="G357" s="182">
        <v>859000</v>
      </c>
      <c r="H357" s="182">
        <v>128500</v>
      </c>
      <c r="I357" s="155">
        <v>52</v>
      </c>
      <c r="J357" s="155">
        <v>48</v>
      </c>
      <c r="K357" s="155">
        <v>18</v>
      </c>
      <c r="L357" s="155">
        <v>68</v>
      </c>
      <c r="M357" s="155">
        <v>59</v>
      </c>
      <c r="N357" s="155">
        <v>95</v>
      </c>
      <c r="O357" s="155">
        <v>93</v>
      </c>
      <c r="P357" s="155">
        <f>O357+M357</f>
        <v>152</v>
      </c>
      <c r="Q357" s="156">
        <v>103</v>
      </c>
      <c r="R357" s="156">
        <v>21</v>
      </c>
    </row>
    <row r="358" spans="2:18" x14ac:dyDescent="0.25">
      <c r="B358" s="180" t="s">
        <v>24</v>
      </c>
      <c r="C358" s="401"/>
      <c r="D358" s="110">
        <v>17.12</v>
      </c>
      <c r="E358" s="110">
        <v>1365</v>
      </c>
      <c r="F358" s="110">
        <v>3</v>
      </c>
      <c r="G358" s="110">
        <v>345420</v>
      </c>
      <c r="H358" s="110">
        <v>105265</v>
      </c>
      <c r="I358" s="110">
        <v>20</v>
      </c>
      <c r="J358" s="110">
        <v>32</v>
      </c>
      <c r="K358" s="110">
        <v>7</v>
      </c>
      <c r="L358" s="110">
        <v>13</v>
      </c>
      <c r="M358" s="110">
        <v>15</v>
      </c>
      <c r="N358" s="110">
        <v>19</v>
      </c>
      <c r="O358" s="110">
        <v>21</v>
      </c>
      <c r="P358" s="155">
        <f t="shared" ref="P358:P361" si="111">O358+M358</f>
        <v>36</v>
      </c>
      <c r="Q358" s="110">
        <v>15</v>
      </c>
      <c r="R358" s="110">
        <v>2</v>
      </c>
    </row>
    <row r="359" spans="2:18" x14ac:dyDescent="0.25">
      <c r="B359" s="180" t="s">
        <v>25</v>
      </c>
      <c r="C359" s="401"/>
      <c r="D359" s="110">
        <v>26</v>
      </c>
      <c r="E359" s="110">
        <v>360</v>
      </c>
      <c r="F359" s="182">
        <v>0</v>
      </c>
      <c r="G359" s="110">
        <v>346517</v>
      </c>
      <c r="H359" s="110">
        <v>1056</v>
      </c>
      <c r="I359" s="110">
        <v>31</v>
      </c>
      <c r="J359" s="110">
        <v>3</v>
      </c>
      <c r="K359" s="110">
        <v>3</v>
      </c>
      <c r="L359" s="110">
        <v>17</v>
      </c>
      <c r="M359" s="110">
        <v>17</v>
      </c>
      <c r="N359" s="110">
        <v>2</v>
      </c>
      <c r="O359" s="110">
        <v>2</v>
      </c>
      <c r="P359" s="155">
        <f t="shared" si="111"/>
        <v>19</v>
      </c>
      <c r="Q359" s="113">
        <v>6</v>
      </c>
      <c r="R359" s="112">
        <v>0</v>
      </c>
    </row>
    <row r="360" spans="2:18" x14ac:dyDescent="0.25">
      <c r="B360" s="181" t="s">
        <v>161</v>
      </c>
      <c r="C360" s="401"/>
      <c r="D360" s="182">
        <v>12</v>
      </c>
      <c r="E360" s="182">
        <v>150</v>
      </c>
      <c r="F360" s="182">
        <v>0</v>
      </c>
      <c r="G360" s="182">
        <v>156115</v>
      </c>
      <c r="H360" s="182">
        <v>1100</v>
      </c>
      <c r="I360" s="182">
        <v>15</v>
      </c>
      <c r="J360" s="182">
        <v>22</v>
      </c>
      <c r="K360" s="182">
        <v>2</v>
      </c>
      <c r="L360" s="182">
        <v>12</v>
      </c>
      <c r="M360" s="182">
        <v>12</v>
      </c>
      <c r="N360" s="182">
        <v>3</v>
      </c>
      <c r="O360" s="182">
        <v>3</v>
      </c>
      <c r="P360" s="155">
        <f t="shared" si="111"/>
        <v>15</v>
      </c>
      <c r="Q360" s="135">
        <v>5</v>
      </c>
      <c r="R360" s="135">
        <v>0</v>
      </c>
    </row>
    <row r="361" spans="2:18" x14ac:dyDescent="0.25">
      <c r="B361" s="180" t="s">
        <v>85</v>
      </c>
      <c r="C361" s="436"/>
      <c r="D361" s="182">
        <v>18</v>
      </c>
      <c r="E361" s="182">
        <v>79</v>
      </c>
      <c r="F361" s="182">
        <v>0</v>
      </c>
      <c r="G361" s="182">
        <v>0</v>
      </c>
      <c r="H361" s="182">
        <v>126228</v>
      </c>
      <c r="I361" s="182">
        <v>0</v>
      </c>
      <c r="J361" s="182">
        <v>32</v>
      </c>
      <c r="K361" s="182">
        <v>0</v>
      </c>
      <c r="L361" s="182">
        <v>30</v>
      </c>
      <c r="M361" s="182">
        <v>30</v>
      </c>
      <c r="N361" s="182">
        <v>0</v>
      </c>
      <c r="O361" s="182">
        <v>0</v>
      </c>
      <c r="P361" s="155">
        <f t="shared" si="111"/>
        <v>30</v>
      </c>
      <c r="Q361" s="114">
        <v>73</v>
      </c>
      <c r="R361" s="114">
        <v>0</v>
      </c>
    </row>
    <row r="362" spans="2:18" x14ac:dyDescent="0.25">
      <c r="B362" s="402"/>
      <c r="C362" s="403"/>
      <c r="D362" s="183">
        <f>D357+D358+D359+D360+D361</f>
        <v>147.12</v>
      </c>
      <c r="E362" s="183">
        <f t="shared" ref="E362:J362" si="112">E357+E358+E359+E360+E361</f>
        <v>6001</v>
      </c>
      <c r="F362" s="183">
        <f t="shared" si="112"/>
        <v>27</v>
      </c>
      <c r="G362" s="183">
        <f t="shared" si="112"/>
        <v>1707052</v>
      </c>
      <c r="H362" s="183">
        <f t="shared" si="112"/>
        <v>362149</v>
      </c>
      <c r="I362" s="183">
        <f t="shared" si="112"/>
        <v>118</v>
      </c>
      <c r="J362" s="183">
        <f t="shared" si="112"/>
        <v>137</v>
      </c>
      <c r="K362" s="183">
        <f>SUM(K357:K361)</f>
        <v>30</v>
      </c>
      <c r="L362" s="183">
        <f t="shared" ref="L362:O362" si="113">L357+L358+L359+L360+L361</f>
        <v>140</v>
      </c>
      <c r="M362" s="183">
        <f t="shared" si="113"/>
        <v>133</v>
      </c>
      <c r="N362" s="183">
        <f t="shared" si="113"/>
        <v>119</v>
      </c>
      <c r="O362" s="183">
        <f t="shared" si="113"/>
        <v>119</v>
      </c>
      <c r="P362" s="183">
        <f>P357+P358+P359+P360+P361</f>
        <v>252</v>
      </c>
      <c r="Q362" s="183">
        <f t="shared" ref="Q362:R362" si="114">Q357+Q358+Q359+Q360+Q361</f>
        <v>202</v>
      </c>
      <c r="R362" s="183">
        <f t="shared" si="114"/>
        <v>23</v>
      </c>
    </row>
    <row r="365" spans="2:18" ht="18.75" x14ac:dyDescent="0.3">
      <c r="B365" s="405" t="s">
        <v>189</v>
      </c>
      <c r="C365" s="405"/>
      <c r="D365" s="405"/>
      <c r="E365" s="405"/>
      <c r="F365" s="405"/>
      <c r="G365" s="405"/>
      <c r="H365" s="405"/>
      <c r="I365" s="405"/>
      <c r="J365" s="405"/>
      <c r="K365" s="405"/>
      <c r="L365" s="405"/>
      <c r="M365" s="405"/>
      <c r="N365" s="405"/>
      <c r="O365" s="405"/>
      <c r="P365" s="224"/>
      <c r="Q365" s="224"/>
      <c r="R365" s="224"/>
    </row>
    <row r="366" spans="2:18" x14ac:dyDescent="0.25">
      <c r="B366" s="224"/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</row>
    <row r="367" spans="2:18" ht="55.5" customHeight="1" x14ac:dyDescent="0.25">
      <c r="B367" s="406" t="s">
        <v>5</v>
      </c>
      <c r="C367" s="406" t="s">
        <v>12</v>
      </c>
      <c r="D367" s="406" t="s">
        <v>6</v>
      </c>
      <c r="E367" s="406" t="s">
        <v>17</v>
      </c>
      <c r="F367" s="406" t="s">
        <v>15</v>
      </c>
      <c r="G367" s="406" t="s">
        <v>100</v>
      </c>
      <c r="H367" s="406" t="s">
        <v>14</v>
      </c>
      <c r="I367" s="406" t="s">
        <v>13</v>
      </c>
      <c r="J367" s="406" t="s">
        <v>8</v>
      </c>
      <c r="K367" s="406" t="s">
        <v>138</v>
      </c>
      <c r="L367" s="398" t="s">
        <v>113</v>
      </c>
      <c r="M367" s="409"/>
      <c r="N367" s="409"/>
      <c r="O367" s="409"/>
      <c r="P367" s="399"/>
      <c r="Q367" s="413" t="s">
        <v>16</v>
      </c>
      <c r="R367" s="413"/>
    </row>
    <row r="368" spans="2:18" ht="30" x14ac:dyDescent="0.25">
      <c r="B368" s="407"/>
      <c r="C368" s="407"/>
      <c r="D368" s="407"/>
      <c r="E368" s="407"/>
      <c r="F368" s="407"/>
      <c r="G368" s="407"/>
      <c r="H368" s="407"/>
      <c r="I368" s="407"/>
      <c r="J368" s="407"/>
      <c r="K368" s="407"/>
      <c r="L368" s="398" t="s">
        <v>1</v>
      </c>
      <c r="M368" s="399"/>
      <c r="N368" s="398" t="s">
        <v>2</v>
      </c>
      <c r="O368" s="399"/>
      <c r="P368" s="169" t="s">
        <v>10</v>
      </c>
      <c r="Q368" s="413"/>
      <c r="R368" s="413"/>
    </row>
    <row r="369" spans="2:18" x14ac:dyDescent="0.25">
      <c r="B369" s="408"/>
      <c r="C369" s="408"/>
      <c r="D369" s="408"/>
      <c r="E369" s="408"/>
      <c r="F369" s="408"/>
      <c r="G369" s="408"/>
      <c r="H369" s="408"/>
      <c r="I369" s="408"/>
      <c r="J369" s="408"/>
      <c r="K369" s="408"/>
      <c r="L369" s="169" t="s">
        <v>4</v>
      </c>
      <c r="M369" s="169" t="s">
        <v>3</v>
      </c>
      <c r="N369" s="169" t="s">
        <v>4</v>
      </c>
      <c r="O369" s="169" t="s">
        <v>3</v>
      </c>
      <c r="P369" s="169" t="s">
        <v>3</v>
      </c>
      <c r="Q369" s="174" t="s">
        <v>1</v>
      </c>
      <c r="R369" s="174" t="s">
        <v>2</v>
      </c>
    </row>
    <row r="370" spans="2:18" x14ac:dyDescent="0.25">
      <c r="B370" s="181" t="s">
        <v>0</v>
      </c>
      <c r="C370" s="400">
        <v>42760</v>
      </c>
      <c r="D370" s="155">
        <v>73</v>
      </c>
      <c r="E370" s="155">
        <v>3590</v>
      </c>
      <c r="F370" s="155">
        <v>24</v>
      </c>
      <c r="G370" s="182">
        <v>793000</v>
      </c>
      <c r="H370" s="182">
        <v>138120</v>
      </c>
      <c r="I370" s="155">
        <v>61</v>
      </c>
      <c r="J370" s="155">
        <v>46</v>
      </c>
      <c r="K370" s="155"/>
      <c r="L370" s="155">
        <v>62</v>
      </c>
      <c r="M370" s="155">
        <v>58</v>
      </c>
      <c r="N370" s="155">
        <v>102</v>
      </c>
      <c r="O370" s="155">
        <v>87</v>
      </c>
      <c r="P370" s="155">
        <f>O370+M370</f>
        <v>145</v>
      </c>
      <c r="Q370" s="156">
        <v>107</v>
      </c>
      <c r="R370" s="156">
        <v>18</v>
      </c>
    </row>
    <row r="371" spans="2:18" x14ac:dyDescent="0.25">
      <c r="B371" s="180" t="s">
        <v>24</v>
      </c>
      <c r="C371" s="401"/>
      <c r="D371" s="110">
        <v>9.5399999999999991</v>
      </c>
      <c r="E371" s="110">
        <v>1756</v>
      </c>
      <c r="F371" s="110">
        <v>4</v>
      </c>
      <c r="G371" s="110">
        <v>52393</v>
      </c>
      <c r="H371" s="110">
        <v>132255</v>
      </c>
      <c r="I371" s="110">
        <v>12</v>
      </c>
      <c r="J371" s="110">
        <v>11</v>
      </c>
      <c r="K371" s="110"/>
      <c r="L371" s="110">
        <v>15</v>
      </c>
      <c r="M371" s="110">
        <v>15</v>
      </c>
      <c r="N371" s="110">
        <v>19</v>
      </c>
      <c r="O371" s="110">
        <v>21</v>
      </c>
      <c r="P371" s="155">
        <f t="shared" ref="P371:P374" si="115">O371+M371</f>
        <v>36</v>
      </c>
      <c r="Q371" s="110">
        <v>15</v>
      </c>
      <c r="R371" s="110">
        <v>2</v>
      </c>
    </row>
    <row r="372" spans="2:18" x14ac:dyDescent="0.25">
      <c r="B372" s="180" t="s">
        <v>25</v>
      </c>
      <c r="C372" s="401"/>
      <c r="D372" s="110">
        <v>27</v>
      </c>
      <c r="E372" s="110">
        <v>480</v>
      </c>
      <c r="F372" s="182">
        <v>0</v>
      </c>
      <c r="G372" s="110">
        <v>382932</v>
      </c>
      <c r="H372" s="110">
        <v>576</v>
      </c>
      <c r="I372" s="110">
        <v>32</v>
      </c>
      <c r="J372" s="110">
        <v>2</v>
      </c>
      <c r="K372" s="110"/>
      <c r="L372" s="110">
        <v>17</v>
      </c>
      <c r="M372" s="110">
        <v>17</v>
      </c>
      <c r="N372" s="110">
        <v>2</v>
      </c>
      <c r="O372" s="110">
        <v>2</v>
      </c>
      <c r="P372" s="155">
        <f t="shared" si="115"/>
        <v>19</v>
      </c>
      <c r="Q372" s="113">
        <v>7</v>
      </c>
      <c r="R372" s="112">
        <v>0</v>
      </c>
    </row>
    <row r="373" spans="2:18" x14ac:dyDescent="0.25">
      <c r="B373" s="181" t="s">
        <v>161</v>
      </c>
      <c r="C373" s="401"/>
      <c r="D373" s="182">
        <v>14</v>
      </c>
      <c r="E373" s="182">
        <v>120</v>
      </c>
      <c r="F373" s="182">
        <v>0</v>
      </c>
      <c r="G373" s="182">
        <v>138466</v>
      </c>
      <c r="H373" s="182">
        <v>1200</v>
      </c>
      <c r="I373" s="182">
        <v>15</v>
      </c>
      <c r="J373" s="182">
        <v>21</v>
      </c>
      <c r="K373" s="182"/>
      <c r="L373" s="182">
        <v>12</v>
      </c>
      <c r="M373" s="182">
        <v>10</v>
      </c>
      <c r="N373" s="182">
        <v>3</v>
      </c>
      <c r="O373" s="182">
        <v>1</v>
      </c>
      <c r="P373" s="155">
        <f t="shared" si="115"/>
        <v>11</v>
      </c>
      <c r="Q373" s="135">
        <v>5</v>
      </c>
      <c r="R373" s="135">
        <v>0</v>
      </c>
    </row>
    <row r="374" spans="2:18" x14ac:dyDescent="0.25">
      <c r="B374" s="180" t="s">
        <v>85</v>
      </c>
      <c r="C374" s="436"/>
      <c r="D374" s="182">
        <v>8.3000000000000007</v>
      </c>
      <c r="E374" s="182">
        <v>179</v>
      </c>
      <c r="F374" s="182">
        <v>0</v>
      </c>
      <c r="G374" s="182">
        <v>0</v>
      </c>
      <c r="H374" s="182">
        <v>133706</v>
      </c>
      <c r="I374" s="182">
        <v>0</v>
      </c>
      <c r="J374" s="182">
        <v>33</v>
      </c>
      <c r="K374" s="182"/>
      <c r="L374" s="182">
        <v>35</v>
      </c>
      <c r="M374" s="182">
        <v>35</v>
      </c>
      <c r="N374" s="182">
        <v>0</v>
      </c>
      <c r="O374" s="182">
        <v>0</v>
      </c>
      <c r="P374" s="155">
        <f t="shared" si="115"/>
        <v>35</v>
      </c>
      <c r="Q374" s="114">
        <v>71</v>
      </c>
      <c r="R374" s="114">
        <v>0</v>
      </c>
    </row>
    <row r="375" spans="2:18" x14ac:dyDescent="0.25">
      <c r="B375" s="402"/>
      <c r="C375" s="403"/>
      <c r="D375" s="183">
        <f>D370+D371+D372+D373+D374</f>
        <v>131.84</v>
      </c>
      <c r="E375" s="183">
        <f t="shared" ref="E375:J375" si="116">E370+E371+E372+E373+E374</f>
        <v>6125</v>
      </c>
      <c r="F375" s="183">
        <f t="shared" si="116"/>
        <v>28</v>
      </c>
      <c r="G375" s="183">
        <f t="shared" si="116"/>
        <v>1366791</v>
      </c>
      <c r="H375" s="183">
        <f t="shared" si="116"/>
        <v>405857</v>
      </c>
      <c r="I375" s="183">
        <f t="shared" si="116"/>
        <v>120</v>
      </c>
      <c r="J375" s="183">
        <f t="shared" si="116"/>
        <v>113</v>
      </c>
      <c r="K375" s="183">
        <f>SUM(K370:K374)</f>
        <v>0</v>
      </c>
      <c r="L375" s="183">
        <f t="shared" ref="L375:O375" si="117">L370+L371+L372+L373+L374</f>
        <v>141</v>
      </c>
      <c r="M375" s="183">
        <f t="shared" si="117"/>
        <v>135</v>
      </c>
      <c r="N375" s="183">
        <f t="shared" si="117"/>
        <v>126</v>
      </c>
      <c r="O375" s="183">
        <f t="shared" si="117"/>
        <v>111</v>
      </c>
      <c r="P375" s="183">
        <f>P370+P371+P372+P373+P374</f>
        <v>246</v>
      </c>
      <c r="Q375" s="183">
        <f t="shared" ref="Q375:R375" si="118">Q370+Q371+Q372+Q373+Q374</f>
        <v>205</v>
      </c>
      <c r="R375" s="183">
        <f t="shared" si="118"/>
        <v>20</v>
      </c>
    </row>
    <row r="379" spans="2:18" ht="18.75" x14ac:dyDescent="0.3">
      <c r="B379" s="405" t="s">
        <v>190</v>
      </c>
      <c r="C379" s="405"/>
      <c r="D379" s="405"/>
      <c r="E379" s="405"/>
      <c r="F379" s="405"/>
      <c r="G379" s="405"/>
      <c r="H379" s="405"/>
      <c r="I379" s="405"/>
      <c r="J379" s="405"/>
      <c r="K379" s="405"/>
      <c r="L379" s="405"/>
      <c r="M379" s="405"/>
      <c r="N379" s="405"/>
      <c r="O379" s="405"/>
      <c r="P379" s="224"/>
      <c r="Q379" s="224"/>
      <c r="R379" s="224"/>
    </row>
    <row r="380" spans="2:18" x14ac:dyDescent="0.25">
      <c r="B380" s="224"/>
      <c r="C380" s="224"/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</row>
    <row r="381" spans="2:18" x14ac:dyDescent="0.25">
      <c r="B381" s="406" t="s">
        <v>5</v>
      </c>
      <c r="C381" s="406" t="s">
        <v>12</v>
      </c>
      <c r="D381" s="406" t="s">
        <v>6</v>
      </c>
      <c r="E381" s="406" t="s">
        <v>17</v>
      </c>
      <c r="F381" s="406" t="s">
        <v>15</v>
      </c>
      <c r="G381" s="406" t="s">
        <v>100</v>
      </c>
      <c r="H381" s="406" t="s">
        <v>14</v>
      </c>
      <c r="I381" s="406" t="s">
        <v>13</v>
      </c>
      <c r="J381" s="406" t="s">
        <v>8</v>
      </c>
      <c r="K381" s="406" t="s">
        <v>138</v>
      </c>
      <c r="L381" s="398" t="s">
        <v>113</v>
      </c>
      <c r="M381" s="409"/>
      <c r="N381" s="409"/>
      <c r="O381" s="409"/>
      <c r="P381" s="399"/>
      <c r="Q381" s="413" t="s">
        <v>16</v>
      </c>
      <c r="R381" s="413"/>
    </row>
    <row r="382" spans="2:18" ht="30" x14ac:dyDescent="0.25">
      <c r="B382" s="407"/>
      <c r="C382" s="407"/>
      <c r="D382" s="407"/>
      <c r="E382" s="407"/>
      <c r="F382" s="407"/>
      <c r="G382" s="407"/>
      <c r="H382" s="407"/>
      <c r="I382" s="407"/>
      <c r="J382" s="407"/>
      <c r="K382" s="407"/>
      <c r="L382" s="398" t="s">
        <v>1</v>
      </c>
      <c r="M382" s="399"/>
      <c r="N382" s="398" t="s">
        <v>2</v>
      </c>
      <c r="O382" s="399"/>
      <c r="P382" s="169" t="s">
        <v>10</v>
      </c>
      <c r="Q382" s="413"/>
      <c r="R382" s="413"/>
    </row>
    <row r="383" spans="2:18" x14ac:dyDescent="0.25">
      <c r="B383" s="408"/>
      <c r="C383" s="408"/>
      <c r="D383" s="408"/>
      <c r="E383" s="408"/>
      <c r="F383" s="408"/>
      <c r="G383" s="408"/>
      <c r="H383" s="408"/>
      <c r="I383" s="408"/>
      <c r="J383" s="408"/>
      <c r="K383" s="408"/>
      <c r="L383" s="169" t="s">
        <v>4</v>
      </c>
      <c r="M383" s="169" t="s">
        <v>3</v>
      </c>
      <c r="N383" s="169" t="s">
        <v>4</v>
      </c>
      <c r="O383" s="169" t="s">
        <v>3</v>
      </c>
      <c r="P383" s="169" t="s">
        <v>3</v>
      </c>
      <c r="Q383" s="174" t="s">
        <v>1</v>
      </c>
      <c r="R383" s="174" t="s">
        <v>2</v>
      </c>
    </row>
    <row r="384" spans="2:18" x14ac:dyDescent="0.25">
      <c r="B384" s="181" t="s">
        <v>0</v>
      </c>
      <c r="C384" s="400">
        <v>42761</v>
      </c>
      <c r="D384" s="155">
        <v>247</v>
      </c>
      <c r="E384" s="155">
        <v>2990</v>
      </c>
      <c r="F384" s="155">
        <v>27</v>
      </c>
      <c r="G384" s="182">
        <v>1570500</v>
      </c>
      <c r="H384" s="182">
        <v>215350</v>
      </c>
      <c r="I384" s="155">
        <v>84</v>
      </c>
      <c r="J384" s="155">
        <v>46</v>
      </c>
      <c r="K384" s="155"/>
      <c r="L384" s="155">
        <v>68</v>
      </c>
      <c r="M384" s="155">
        <v>62</v>
      </c>
      <c r="N384" s="155">
        <v>102</v>
      </c>
      <c r="O384" s="155">
        <v>88</v>
      </c>
      <c r="P384" s="155">
        <f>O384+M384</f>
        <v>150</v>
      </c>
      <c r="Q384" s="156">
        <v>128</v>
      </c>
      <c r="R384" s="156">
        <v>20</v>
      </c>
    </row>
    <row r="385" spans="2:18" x14ac:dyDescent="0.25">
      <c r="B385" s="180" t="s">
        <v>24</v>
      </c>
      <c r="C385" s="401"/>
      <c r="D385" s="110">
        <v>85.8</v>
      </c>
      <c r="E385" s="110">
        <v>1861</v>
      </c>
      <c r="F385" s="110">
        <v>3</v>
      </c>
      <c r="G385" s="110">
        <v>620570</v>
      </c>
      <c r="H385" s="110">
        <v>119355</v>
      </c>
      <c r="I385" s="110">
        <v>5</v>
      </c>
      <c r="J385" s="110">
        <v>50</v>
      </c>
      <c r="K385" s="110"/>
      <c r="L385" s="110">
        <v>16</v>
      </c>
      <c r="M385" s="110">
        <v>23</v>
      </c>
      <c r="N385" s="110">
        <v>21</v>
      </c>
      <c r="O385" s="110">
        <v>21</v>
      </c>
      <c r="P385" s="155">
        <f t="shared" ref="P385:P388" si="119">O385+M385</f>
        <v>44</v>
      </c>
      <c r="Q385" s="110">
        <v>15</v>
      </c>
      <c r="R385" s="110">
        <v>2</v>
      </c>
    </row>
    <row r="386" spans="2:18" x14ac:dyDescent="0.25">
      <c r="B386" s="180" t="s">
        <v>25</v>
      </c>
      <c r="C386" s="401"/>
      <c r="D386" s="110">
        <v>26</v>
      </c>
      <c r="E386" s="110">
        <v>440</v>
      </c>
      <c r="F386" s="182">
        <v>0</v>
      </c>
      <c r="G386" s="110">
        <v>341024</v>
      </c>
      <c r="H386" s="110">
        <v>1260</v>
      </c>
      <c r="I386" s="110">
        <v>26</v>
      </c>
      <c r="J386" s="110">
        <v>2</v>
      </c>
      <c r="K386" s="110"/>
      <c r="L386" s="110">
        <v>16</v>
      </c>
      <c r="M386" s="110">
        <v>16</v>
      </c>
      <c r="N386" s="110">
        <v>2</v>
      </c>
      <c r="O386" s="110">
        <v>2</v>
      </c>
      <c r="P386" s="155">
        <f t="shared" si="119"/>
        <v>18</v>
      </c>
      <c r="Q386" s="113">
        <v>7</v>
      </c>
      <c r="R386" s="112">
        <v>0</v>
      </c>
    </row>
    <row r="387" spans="2:18" x14ac:dyDescent="0.25">
      <c r="B387" s="181" t="s">
        <v>161</v>
      </c>
      <c r="C387" s="401"/>
      <c r="D387" s="182">
        <v>18</v>
      </c>
      <c r="E387" s="182">
        <v>220</v>
      </c>
      <c r="F387" s="182">
        <v>0</v>
      </c>
      <c r="G387" s="182">
        <v>183098</v>
      </c>
      <c r="H387" s="182">
        <v>3500</v>
      </c>
      <c r="I387" s="182">
        <v>12</v>
      </c>
      <c r="J387" s="182">
        <v>24</v>
      </c>
      <c r="K387" s="182"/>
      <c r="L387" s="182">
        <v>12</v>
      </c>
      <c r="M387" s="182">
        <v>13</v>
      </c>
      <c r="N387" s="182">
        <v>3</v>
      </c>
      <c r="O387" s="182">
        <v>2</v>
      </c>
      <c r="P387" s="155">
        <f t="shared" si="119"/>
        <v>15</v>
      </c>
      <c r="Q387" s="135">
        <v>5</v>
      </c>
      <c r="R387" s="135">
        <v>0</v>
      </c>
    </row>
    <row r="388" spans="2:18" x14ac:dyDescent="0.25">
      <c r="B388" s="180" t="s">
        <v>85</v>
      </c>
      <c r="C388" s="436"/>
      <c r="D388" s="182">
        <v>3</v>
      </c>
      <c r="E388" s="182">
        <v>39</v>
      </c>
      <c r="F388" s="182">
        <v>0</v>
      </c>
      <c r="G388" s="182">
        <v>0</v>
      </c>
      <c r="H388" s="182">
        <v>176504</v>
      </c>
      <c r="I388" s="182">
        <v>0</v>
      </c>
      <c r="J388" s="182">
        <v>50</v>
      </c>
      <c r="K388" s="182"/>
      <c r="L388" s="182">
        <v>33</v>
      </c>
      <c r="M388" s="182">
        <v>33</v>
      </c>
      <c r="N388" s="182">
        <v>0</v>
      </c>
      <c r="O388" s="182">
        <v>0</v>
      </c>
      <c r="P388" s="155">
        <f t="shared" si="119"/>
        <v>33</v>
      </c>
      <c r="Q388" s="114">
        <v>74</v>
      </c>
      <c r="R388" s="114">
        <v>0</v>
      </c>
    </row>
    <row r="389" spans="2:18" x14ac:dyDescent="0.25">
      <c r="B389" s="402"/>
      <c r="C389" s="403"/>
      <c r="D389" s="183">
        <f>D384+D385+D386+D387+D388</f>
        <v>379.8</v>
      </c>
      <c r="E389" s="183">
        <f t="shared" ref="E389:J389" si="120">E384+E385+E386+E387+E388</f>
        <v>5550</v>
      </c>
      <c r="F389" s="183">
        <f t="shared" si="120"/>
        <v>30</v>
      </c>
      <c r="G389" s="183">
        <f t="shared" si="120"/>
        <v>2715192</v>
      </c>
      <c r="H389" s="183">
        <f t="shared" si="120"/>
        <v>515969</v>
      </c>
      <c r="I389" s="183">
        <f t="shared" si="120"/>
        <v>127</v>
      </c>
      <c r="J389" s="183">
        <f t="shared" si="120"/>
        <v>172</v>
      </c>
      <c r="K389" s="183">
        <f>SUM(K384:K388)</f>
        <v>0</v>
      </c>
      <c r="L389" s="183">
        <f t="shared" ref="L389:O389" si="121">L384+L385+L386+L387+L388</f>
        <v>145</v>
      </c>
      <c r="M389" s="183">
        <f t="shared" si="121"/>
        <v>147</v>
      </c>
      <c r="N389" s="183">
        <f t="shared" si="121"/>
        <v>128</v>
      </c>
      <c r="O389" s="183">
        <f t="shared" si="121"/>
        <v>113</v>
      </c>
      <c r="P389" s="183">
        <f>P384+P385+P386+P387+P388</f>
        <v>260</v>
      </c>
      <c r="Q389" s="183">
        <f t="shared" ref="Q389:R389" si="122">Q384+Q385+Q386+Q387+Q388</f>
        <v>229</v>
      </c>
      <c r="R389" s="183">
        <f t="shared" si="122"/>
        <v>22</v>
      </c>
    </row>
    <row r="392" spans="2:18" ht="18.75" x14ac:dyDescent="0.3">
      <c r="B392" s="405" t="s">
        <v>191</v>
      </c>
      <c r="C392" s="405"/>
      <c r="D392" s="405"/>
      <c r="E392" s="405"/>
      <c r="F392" s="405"/>
      <c r="G392" s="405"/>
      <c r="H392" s="405"/>
      <c r="I392" s="405"/>
      <c r="J392" s="405"/>
      <c r="K392" s="405"/>
      <c r="L392" s="405"/>
      <c r="M392" s="405"/>
      <c r="N392" s="405"/>
      <c r="O392" s="405"/>
      <c r="P392" s="224"/>
      <c r="Q392" s="224"/>
      <c r="R392" s="224"/>
    </row>
    <row r="393" spans="2:18" x14ac:dyDescent="0.25">
      <c r="B393" s="224"/>
      <c r="C393" s="224"/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</row>
    <row r="394" spans="2:18" x14ac:dyDescent="0.25">
      <c r="B394" s="406" t="s">
        <v>5</v>
      </c>
      <c r="C394" s="406" t="s">
        <v>12</v>
      </c>
      <c r="D394" s="406" t="s">
        <v>6</v>
      </c>
      <c r="E394" s="406" t="s">
        <v>17</v>
      </c>
      <c r="F394" s="406" t="s">
        <v>15</v>
      </c>
      <c r="G394" s="406" t="s">
        <v>100</v>
      </c>
      <c r="H394" s="406" t="s">
        <v>14</v>
      </c>
      <c r="I394" s="406" t="s">
        <v>13</v>
      </c>
      <c r="J394" s="406" t="s">
        <v>8</v>
      </c>
      <c r="K394" s="406" t="s">
        <v>138</v>
      </c>
      <c r="L394" s="398" t="s">
        <v>113</v>
      </c>
      <c r="M394" s="409"/>
      <c r="N394" s="409"/>
      <c r="O394" s="409"/>
      <c r="P394" s="399"/>
      <c r="Q394" s="413" t="s">
        <v>16</v>
      </c>
      <c r="R394" s="413"/>
    </row>
    <row r="395" spans="2:18" ht="30" x14ac:dyDescent="0.25">
      <c r="B395" s="407"/>
      <c r="C395" s="407"/>
      <c r="D395" s="407"/>
      <c r="E395" s="407"/>
      <c r="F395" s="407"/>
      <c r="G395" s="407"/>
      <c r="H395" s="407"/>
      <c r="I395" s="407"/>
      <c r="J395" s="407"/>
      <c r="K395" s="407"/>
      <c r="L395" s="398" t="s">
        <v>1</v>
      </c>
      <c r="M395" s="399"/>
      <c r="N395" s="398" t="s">
        <v>2</v>
      </c>
      <c r="O395" s="399"/>
      <c r="P395" s="169" t="s">
        <v>10</v>
      </c>
      <c r="Q395" s="413"/>
      <c r="R395" s="413"/>
    </row>
    <row r="396" spans="2:18" x14ac:dyDescent="0.25">
      <c r="B396" s="408"/>
      <c r="C396" s="408"/>
      <c r="D396" s="408"/>
      <c r="E396" s="408"/>
      <c r="F396" s="408"/>
      <c r="G396" s="408"/>
      <c r="H396" s="408"/>
      <c r="I396" s="408"/>
      <c r="J396" s="408"/>
      <c r="K396" s="408"/>
      <c r="L396" s="169" t="s">
        <v>4</v>
      </c>
      <c r="M396" s="169" t="s">
        <v>3</v>
      </c>
      <c r="N396" s="169" t="s">
        <v>4</v>
      </c>
      <c r="O396" s="169" t="s">
        <v>3</v>
      </c>
      <c r="P396" s="169" t="s">
        <v>3</v>
      </c>
      <c r="Q396" s="174" t="s">
        <v>1</v>
      </c>
      <c r="R396" s="174" t="s">
        <v>2</v>
      </c>
    </row>
    <row r="397" spans="2:18" x14ac:dyDescent="0.25">
      <c r="B397" s="181" t="s">
        <v>0</v>
      </c>
      <c r="C397" s="400">
        <v>42762</v>
      </c>
      <c r="D397" s="155">
        <v>182</v>
      </c>
      <c r="E397" s="155">
        <v>2800</v>
      </c>
      <c r="F397" s="155">
        <v>19</v>
      </c>
      <c r="G397" s="182">
        <v>508000</v>
      </c>
      <c r="H397" s="182">
        <v>93600</v>
      </c>
      <c r="I397" s="155">
        <v>28</v>
      </c>
      <c r="J397" s="155">
        <v>35</v>
      </c>
      <c r="K397" s="155"/>
      <c r="L397" s="155">
        <v>60</v>
      </c>
      <c r="M397" s="155">
        <v>60</v>
      </c>
      <c r="N397" s="155">
        <v>86</v>
      </c>
      <c r="O397" s="155">
        <v>82</v>
      </c>
      <c r="P397" s="155">
        <f>O397+M397</f>
        <v>142</v>
      </c>
      <c r="Q397" s="156">
        <v>105</v>
      </c>
      <c r="R397" s="156">
        <v>9</v>
      </c>
    </row>
    <row r="398" spans="2:18" x14ac:dyDescent="0.25">
      <c r="B398" s="180" t="s">
        <v>24</v>
      </c>
      <c r="C398" s="401"/>
      <c r="D398" s="110">
        <v>25.3</v>
      </c>
      <c r="E398" s="110">
        <v>914</v>
      </c>
      <c r="F398" s="110">
        <v>15</v>
      </c>
      <c r="G398" s="110">
        <v>172590</v>
      </c>
      <c r="H398" s="110">
        <v>129610</v>
      </c>
      <c r="I398" s="110">
        <v>10</v>
      </c>
      <c r="J398" s="110">
        <v>20</v>
      </c>
      <c r="K398" s="110"/>
      <c r="L398" s="110">
        <v>15</v>
      </c>
      <c r="M398" s="110">
        <v>15</v>
      </c>
      <c r="N398" s="110">
        <v>20</v>
      </c>
      <c r="O398" s="110">
        <v>20</v>
      </c>
      <c r="P398" s="155">
        <f t="shared" ref="P398:P401" si="123">O398+M398</f>
        <v>35</v>
      </c>
      <c r="Q398" s="110">
        <v>15</v>
      </c>
      <c r="R398" s="110">
        <v>2</v>
      </c>
    </row>
    <row r="399" spans="2:18" x14ac:dyDescent="0.25">
      <c r="B399" s="180" t="s">
        <v>25</v>
      </c>
      <c r="C399" s="401"/>
      <c r="D399" s="110">
        <v>27</v>
      </c>
      <c r="E399" s="110">
        <v>480</v>
      </c>
      <c r="F399" s="182">
        <v>0</v>
      </c>
      <c r="G399" s="110">
        <v>340011</v>
      </c>
      <c r="H399" s="110">
        <v>554</v>
      </c>
      <c r="I399" s="110">
        <v>30</v>
      </c>
      <c r="J399" s="110">
        <v>1</v>
      </c>
      <c r="K399" s="110"/>
      <c r="L399" s="110">
        <v>15</v>
      </c>
      <c r="M399" s="110">
        <v>15</v>
      </c>
      <c r="N399" s="110">
        <v>2</v>
      </c>
      <c r="O399" s="110">
        <v>2</v>
      </c>
      <c r="P399" s="155">
        <f t="shared" si="123"/>
        <v>17</v>
      </c>
      <c r="Q399" s="113">
        <v>7</v>
      </c>
      <c r="R399" s="112">
        <v>0</v>
      </c>
    </row>
    <row r="400" spans="2:18" x14ac:dyDescent="0.25">
      <c r="B400" s="181" t="s">
        <v>161</v>
      </c>
      <c r="C400" s="401"/>
      <c r="D400" s="182">
        <v>12</v>
      </c>
      <c r="E400" s="182">
        <v>190</v>
      </c>
      <c r="F400" s="182">
        <v>0</v>
      </c>
      <c r="G400" s="182">
        <v>139740</v>
      </c>
      <c r="H400" s="182">
        <v>2850</v>
      </c>
      <c r="I400" s="182">
        <v>14</v>
      </c>
      <c r="J400" s="182">
        <v>22</v>
      </c>
      <c r="K400" s="182"/>
      <c r="L400" s="182">
        <v>12</v>
      </c>
      <c r="M400" s="182">
        <v>3</v>
      </c>
      <c r="N400" s="182">
        <v>2</v>
      </c>
      <c r="O400" s="182">
        <v>14</v>
      </c>
      <c r="P400" s="155">
        <f t="shared" si="123"/>
        <v>17</v>
      </c>
      <c r="Q400" s="135">
        <v>5</v>
      </c>
      <c r="R400" s="135">
        <v>0</v>
      </c>
    </row>
    <row r="401" spans="2:18" x14ac:dyDescent="0.25">
      <c r="B401" s="180" t="s">
        <v>85</v>
      </c>
      <c r="C401" s="436"/>
      <c r="D401" s="182">
        <v>6.3</v>
      </c>
      <c r="E401" s="182">
        <v>9</v>
      </c>
      <c r="F401" s="182">
        <v>0</v>
      </c>
      <c r="G401" s="182">
        <v>0</v>
      </c>
      <c r="H401" s="182">
        <v>191191</v>
      </c>
      <c r="I401" s="182">
        <v>0</v>
      </c>
      <c r="J401" s="182">
        <v>59</v>
      </c>
      <c r="K401" s="182"/>
      <c r="L401" s="182">
        <v>33</v>
      </c>
      <c r="M401" s="182">
        <v>33</v>
      </c>
      <c r="N401" s="182">
        <v>0</v>
      </c>
      <c r="O401" s="182">
        <v>0</v>
      </c>
      <c r="P401" s="155">
        <f t="shared" si="123"/>
        <v>33</v>
      </c>
      <c r="Q401" s="114">
        <v>89</v>
      </c>
      <c r="R401" s="114">
        <v>0</v>
      </c>
    </row>
    <row r="402" spans="2:18" x14ac:dyDescent="0.25">
      <c r="B402" s="402"/>
      <c r="C402" s="403"/>
      <c r="D402" s="183">
        <f>D397+D398+D399+D400+D401</f>
        <v>252.60000000000002</v>
      </c>
      <c r="E402" s="183">
        <f t="shared" ref="E402:J402" si="124">E397+E398+E399+E400+E401</f>
        <v>4393</v>
      </c>
      <c r="F402" s="183">
        <f t="shared" si="124"/>
        <v>34</v>
      </c>
      <c r="G402" s="183">
        <f t="shared" si="124"/>
        <v>1160341</v>
      </c>
      <c r="H402" s="183">
        <f t="shared" si="124"/>
        <v>417805</v>
      </c>
      <c r="I402" s="183">
        <f t="shared" si="124"/>
        <v>82</v>
      </c>
      <c r="J402" s="183">
        <f t="shared" si="124"/>
        <v>137</v>
      </c>
      <c r="K402" s="183">
        <f>SUM(K397:K401)</f>
        <v>0</v>
      </c>
      <c r="L402" s="183">
        <f t="shared" ref="L402:O402" si="125">L397+L398+L399+L400+L401</f>
        <v>135</v>
      </c>
      <c r="M402" s="183">
        <f t="shared" si="125"/>
        <v>126</v>
      </c>
      <c r="N402" s="183">
        <f t="shared" si="125"/>
        <v>110</v>
      </c>
      <c r="O402" s="183">
        <f t="shared" si="125"/>
        <v>118</v>
      </c>
      <c r="P402" s="183">
        <f>P397+P398+P399+P400+P401</f>
        <v>244</v>
      </c>
      <c r="Q402" s="183">
        <f t="shared" ref="Q402:R402" si="126">Q397+Q398+Q399+Q400+Q401</f>
        <v>221</v>
      </c>
      <c r="R402" s="183">
        <f t="shared" si="126"/>
        <v>11</v>
      </c>
    </row>
    <row r="405" spans="2:18" ht="18.75" x14ac:dyDescent="0.3">
      <c r="B405" s="405" t="s">
        <v>193</v>
      </c>
      <c r="C405" s="405"/>
      <c r="D405" s="405"/>
      <c r="E405" s="405"/>
      <c r="F405" s="405"/>
      <c r="G405" s="405"/>
      <c r="H405" s="405"/>
      <c r="I405" s="405"/>
      <c r="J405" s="405"/>
      <c r="K405" s="405"/>
      <c r="L405" s="405"/>
      <c r="M405" s="405"/>
      <c r="N405" s="405"/>
      <c r="O405" s="405"/>
      <c r="P405" s="225"/>
      <c r="Q405" s="225"/>
      <c r="R405" s="225"/>
    </row>
    <row r="406" spans="2:18" x14ac:dyDescent="0.25">
      <c r="B406" s="225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</row>
    <row r="407" spans="2:18" x14ac:dyDescent="0.25">
      <c r="B407" s="406" t="s">
        <v>5</v>
      </c>
      <c r="C407" s="406" t="s">
        <v>12</v>
      </c>
      <c r="D407" s="406" t="s">
        <v>6</v>
      </c>
      <c r="E407" s="406" t="s">
        <v>17</v>
      </c>
      <c r="F407" s="406" t="s">
        <v>15</v>
      </c>
      <c r="G407" s="406" t="s">
        <v>100</v>
      </c>
      <c r="H407" s="406" t="s">
        <v>14</v>
      </c>
      <c r="I407" s="406" t="s">
        <v>13</v>
      </c>
      <c r="J407" s="406" t="s">
        <v>8</v>
      </c>
      <c r="K407" s="406" t="s">
        <v>138</v>
      </c>
      <c r="L407" s="398" t="s">
        <v>113</v>
      </c>
      <c r="M407" s="409"/>
      <c r="N407" s="409"/>
      <c r="O407" s="409"/>
      <c r="P407" s="399"/>
      <c r="Q407" s="413" t="s">
        <v>16</v>
      </c>
      <c r="R407" s="413"/>
    </row>
    <row r="408" spans="2:18" ht="30" x14ac:dyDescent="0.25">
      <c r="B408" s="407"/>
      <c r="C408" s="407"/>
      <c r="D408" s="407"/>
      <c r="E408" s="407"/>
      <c r="F408" s="407"/>
      <c r="G408" s="407"/>
      <c r="H408" s="407"/>
      <c r="I408" s="407"/>
      <c r="J408" s="407"/>
      <c r="K408" s="407"/>
      <c r="L408" s="398" t="s">
        <v>1</v>
      </c>
      <c r="M408" s="399"/>
      <c r="N408" s="398" t="s">
        <v>2</v>
      </c>
      <c r="O408" s="399"/>
      <c r="P408" s="226" t="s">
        <v>10</v>
      </c>
      <c r="Q408" s="413"/>
      <c r="R408" s="413"/>
    </row>
    <row r="409" spans="2:18" x14ac:dyDescent="0.25">
      <c r="B409" s="408"/>
      <c r="C409" s="408"/>
      <c r="D409" s="408"/>
      <c r="E409" s="408"/>
      <c r="F409" s="408"/>
      <c r="G409" s="408"/>
      <c r="H409" s="408"/>
      <c r="I409" s="408"/>
      <c r="J409" s="408"/>
      <c r="K409" s="408"/>
      <c r="L409" s="226" t="s">
        <v>4</v>
      </c>
      <c r="M409" s="226" t="s">
        <v>3</v>
      </c>
      <c r="N409" s="226" t="s">
        <v>4</v>
      </c>
      <c r="O409" s="226" t="s">
        <v>3</v>
      </c>
      <c r="P409" s="226" t="s">
        <v>3</v>
      </c>
      <c r="Q409" s="231" t="s">
        <v>1</v>
      </c>
      <c r="R409" s="231" t="s">
        <v>2</v>
      </c>
    </row>
    <row r="410" spans="2:18" x14ac:dyDescent="0.25">
      <c r="B410" s="228" t="s">
        <v>0</v>
      </c>
      <c r="C410" s="400">
        <v>42763</v>
      </c>
      <c r="D410" s="155">
        <v>111</v>
      </c>
      <c r="E410" s="155">
        <v>1544</v>
      </c>
      <c r="F410" s="155">
        <v>0</v>
      </c>
      <c r="G410" s="229">
        <v>355000</v>
      </c>
      <c r="H410" s="229">
        <v>29300</v>
      </c>
      <c r="I410" s="155">
        <v>22</v>
      </c>
      <c r="J410" s="155">
        <v>17</v>
      </c>
      <c r="K410" s="155"/>
      <c r="L410" s="155">
        <v>35</v>
      </c>
      <c r="M410" s="155">
        <v>35</v>
      </c>
      <c r="N410" s="155">
        <v>55</v>
      </c>
      <c r="O410" s="155">
        <v>52</v>
      </c>
      <c r="P410" s="155">
        <f>O410+M410</f>
        <v>87</v>
      </c>
      <c r="Q410" s="156">
        <v>34</v>
      </c>
      <c r="R410" s="156">
        <v>6</v>
      </c>
    </row>
    <row r="411" spans="2:18" x14ac:dyDescent="0.25">
      <c r="B411" s="227" t="s">
        <v>24</v>
      </c>
      <c r="C411" s="401"/>
      <c r="D411" s="110">
        <v>22.5</v>
      </c>
      <c r="E411" s="110">
        <v>75</v>
      </c>
      <c r="F411" s="110">
        <v>7</v>
      </c>
      <c r="G411" s="110">
        <v>154400</v>
      </c>
      <c r="H411" s="110">
        <v>114545</v>
      </c>
      <c r="I411" s="110">
        <v>9</v>
      </c>
      <c r="J411" s="110">
        <v>18</v>
      </c>
      <c r="K411" s="110"/>
      <c r="L411" s="110">
        <v>6</v>
      </c>
      <c r="M411" s="110">
        <v>6</v>
      </c>
      <c r="N411" s="110">
        <v>7</v>
      </c>
      <c r="O411" s="110">
        <v>7</v>
      </c>
      <c r="P411" s="155">
        <f t="shared" ref="P411:P414" si="127">O411+M411</f>
        <v>13</v>
      </c>
      <c r="Q411" s="110">
        <v>3</v>
      </c>
      <c r="R411" s="110">
        <v>0</v>
      </c>
    </row>
    <row r="412" spans="2:18" x14ac:dyDescent="0.25">
      <c r="B412" s="227" t="s">
        <v>25</v>
      </c>
      <c r="C412" s="401"/>
      <c r="D412" s="110">
        <v>29</v>
      </c>
      <c r="E412" s="110">
        <v>500</v>
      </c>
      <c r="F412" s="229">
        <v>0</v>
      </c>
      <c r="G412" s="110">
        <v>331436</v>
      </c>
      <c r="H412" s="110">
        <v>0</v>
      </c>
      <c r="I412" s="110">
        <v>0</v>
      </c>
      <c r="J412" s="110">
        <v>2</v>
      </c>
      <c r="K412" s="110"/>
      <c r="L412" s="110">
        <v>14</v>
      </c>
      <c r="M412" s="110">
        <v>14</v>
      </c>
      <c r="N412" s="110">
        <v>2</v>
      </c>
      <c r="O412" s="110">
        <v>2</v>
      </c>
      <c r="P412" s="155">
        <f t="shared" si="127"/>
        <v>16</v>
      </c>
      <c r="Q412" s="113">
        <v>4</v>
      </c>
      <c r="R412" s="112">
        <v>0</v>
      </c>
    </row>
    <row r="413" spans="2:18" x14ac:dyDescent="0.25">
      <c r="B413" s="228" t="s">
        <v>161</v>
      </c>
      <c r="C413" s="401"/>
      <c r="D413" s="229">
        <v>12</v>
      </c>
      <c r="E413" s="229">
        <v>150</v>
      </c>
      <c r="F413" s="229">
        <v>0</v>
      </c>
      <c r="G413" s="229">
        <v>109850</v>
      </c>
      <c r="H413" s="229">
        <v>3400</v>
      </c>
      <c r="I413" s="229">
        <v>12</v>
      </c>
      <c r="J413" s="229">
        <v>20</v>
      </c>
      <c r="K413" s="229"/>
      <c r="L413" s="229">
        <v>11</v>
      </c>
      <c r="M413" s="229">
        <v>11</v>
      </c>
      <c r="N413" s="229">
        <v>2</v>
      </c>
      <c r="O413" s="229">
        <v>2</v>
      </c>
      <c r="P413" s="155">
        <f t="shared" si="127"/>
        <v>13</v>
      </c>
      <c r="Q413" s="135">
        <v>5</v>
      </c>
      <c r="R413" s="135">
        <v>0</v>
      </c>
    </row>
    <row r="414" spans="2:18" x14ac:dyDescent="0.25">
      <c r="B414" s="227" t="s">
        <v>85</v>
      </c>
      <c r="C414" s="436"/>
      <c r="D414" s="229"/>
      <c r="E414" s="229"/>
      <c r="F414" s="229"/>
      <c r="G414" s="229"/>
      <c r="H414" s="229"/>
      <c r="I414" s="229"/>
      <c r="J414" s="229"/>
      <c r="K414" s="229"/>
      <c r="L414" s="229">
        <v>4</v>
      </c>
      <c r="M414" s="229">
        <v>4</v>
      </c>
      <c r="N414" s="229">
        <v>0</v>
      </c>
      <c r="O414" s="229">
        <v>0</v>
      </c>
      <c r="P414" s="155">
        <f t="shared" si="127"/>
        <v>4</v>
      </c>
      <c r="Q414" s="114"/>
      <c r="R414" s="114"/>
    </row>
    <row r="415" spans="2:18" x14ac:dyDescent="0.25">
      <c r="B415" s="402"/>
      <c r="C415" s="403"/>
      <c r="D415" s="230">
        <f>D410+D411+D412+D413+D414</f>
        <v>174.5</v>
      </c>
      <c r="E415" s="230">
        <f t="shared" ref="E415:J415" si="128">E410+E411+E412+E413+E414</f>
        <v>2269</v>
      </c>
      <c r="F415" s="230">
        <f t="shared" si="128"/>
        <v>7</v>
      </c>
      <c r="G415" s="230">
        <f t="shared" si="128"/>
        <v>950686</v>
      </c>
      <c r="H415" s="230">
        <f t="shared" si="128"/>
        <v>147245</v>
      </c>
      <c r="I415" s="230">
        <f t="shared" si="128"/>
        <v>43</v>
      </c>
      <c r="J415" s="230">
        <f t="shared" si="128"/>
        <v>57</v>
      </c>
      <c r="K415" s="230">
        <f>SUM(K410:K414)</f>
        <v>0</v>
      </c>
      <c r="L415" s="230">
        <f t="shared" ref="L415:O415" si="129">L410+L411+L412+L413+L414</f>
        <v>70</v>
      </c>
      <c r="M415" s="230">
        <f t="shared" si="129"/>
        <v>70</v>
      </c>
      <c r="N415" s="230">
        <f t="shared" si="129"/>
        <v>66</v>
      </c>
      <c r="O415" s="230">
        <f t="shared" si="129"/>
        <v>63</v>
      </c>
      <c r="P415" s="230">
        <f>P410+P411+P412+P413+P414</f>
        <v>133</v>
      </c>
      <c r="Q415" s="230">
        <f t="shared" ref="Q415:R415" si="130">Q410+Q411+Q412+Q413+Q414</f>
        <v>46</v>
      </c>
      <c r="R415" s="230">
        <f t="shared" si="130"/>
        <v>6</v>
      </c>
    </row>
    <row r="418" spans="2:18" ht="18.75" x14ac:dyDescent="0.3">
      <c r="B418" s="405" t="s">
        <v>194</v>
      </c>
      <c r="C418" s="405"/>
      <c r="D418" s="405"/>
      <c r="E418" s="405"/>
      <c r="F418" s="405"/>
      <c r="G418" s="405"/>
      <c r="H418" s="405"/>
      <c r="I418" s="405"/>
      <c r="J418" s="405"/>
      <c r="K418" s="405"/>
      <c r="L418" s="405"/>
      <c r="M418" s="405"/>
      <c r="N418" s="405"/>
      <c r="O418" s="405"/>
      <c r="P418" s="232"/>
      <c r="Q418" s="232"/>
      <c r="R418" s="232"/>
    </row>
    <row r="419" spans="2:18" x14ac:dyDescent="0.25"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</row>
    <row r="420" spans="2:18" x14ac:dyDescent="0.25">
      <c r="B420" s="406" t="s">
        <v>5</v>
      </c>
      <c r="C420" s="406" t="s">
        <v>12</v>
      </c>
      <c r="D420" s="406" t="s">
        <v>6</v>
      </c>
      <c r="E420" s="406" t="s">
        <v>17</v>
      </c>
      <c r="F420" s="406" t="s">
        <v>15</v>
      </c>
      <c r="G420" s="406" t="s">
        <v>100</v>
      </c>
      <c r="H420" s="406" t="s">
        <v>14</v>
      </c>
      <c r="I420" s="406" t="s">
        <v>13</v>
      </c>
      <c r="J420" s="406" t="s">
        <v>8</v>
      </c>
      <c r="K420" s="406" t="s">
        <v>138</v>
      </c>
      <c r="L420" s="398" t="s">
        <v>113</v>
      </c>
      <c r="M420" s="409"/>
      <c r="N420" s="409"/>
      <c r="O420" s="409"/>
      <c r="P420" s="399"/>
      <c r="Q420" s="413" t="s">
        <v>16</v>
      </c>
      <c r="R420" s="413"/>
    </row>
    <row r="421" spans="2:18" ht="30" x14ac:dyDescent="0.25">
      <c r="B421" s="407"/>
      <c r="C421" s="407"/>
      <c r="D421" s="407"/>
      <c r="E421" s="407"/>
      <c r="F421" s="407"/>
      <c r="G421" s="407"/>
      <c r="H421" s="407"/>
      <c r="I421" s="407"/>
      <c r="J421" s="407"/>
      <c r="K421" s="407"/>
      <c r="L421" s="398" t="s">
        <v>1</v>
      </c>
      <c r="M421" s="399"/>
      <c r="N421" s="398" t="s">
        <v>2</v>
      </c>
      <c r="O421" s="399"/>
      <c r="P421" s="236" t="s">
        <v>10</v>
      </c>
      <c r="Q421" s="413"/>
      <c r="R421" s="413"/>
    </row>
    <row r="422" spans="2:18" x14ac:dyDescent="0.25">
      <c r="B422" s="408"/>
      <c r="C422" s="408"/>
      <c r="D422" s="408"/>
      <c r="E422" s="408"/>
      <c r="F422" s="408"/>
      <c r="G422" s="408"/>
      <c r="H422" s="408"/>
      <c r="I422" s="408"/>
      <c r="J422" s="408"/>
      <c r="K422" s="408"/>
      <c r="L422" s="236" t="s">
        <v>4</v>
      </c>
      <c r="M422" s="236" t="s">
        <v>3</v>
      </c>
      <c r="N422" s="236" t="s">
        <v>4</v>
      </c>
      <c r="O422" s="236" t="s">
        <v>3</v>
      </c>
      <c r="P422" s="236" t="s">
        <v>3</v>
      </c>
      <c r="Q422" s="242" t="s">
        <v>1</v>
      </c>
      <c r="R422" s="242" t="s">
        <v>2</v>
      </c>
    </row>
    <row r="423" spans="2:18" x14ac:dyDescent="0.25">
      <c r="B423" s="238" t="s">
        <v>0</v>
      </c>
      <c r="C423" s="400">
        <v>42764</v>
      </c>
      <c r="D423" s="155">
        <v>56</v>
      </c>
      <c r="E423" s="155">
        <v>3303</v>
      </c>
      <c r="F423" s="155">
        <v>15</v>
      </c>
      <c r="G423" s="239">
        <v>835000</v>
      </c>
      <c r="H423" s="239">
        <v>61200</v>
      </c>
      <c r="I423" s="155">
        <v>73</v>
      </c>
      <c r="J423" s="155">
        <v>47</v>
      </c>
      <c r="K423" s="155"/>
      <c r="L423" s="155">
        <v>20</v>
      </c>
      <c r="M423" s="155">
        <v>20</v>
      </c>
      <c r="N423" s="155">
        <v>104</v>
      </c>
      <c r="O423" s="155">
        <v>90</v>
      </c>
      <c r="P423" s="155">
        <f>O423+M423</f>
        <v>110</v>
      </c>
      <c r="Q423" s="156">
        <v>28</v>
      </c>
      <c r="R423" s="156">
        <v>14</v>
      </c>
    </row>
    <row r="424" spans="2:18" x14ac:dyDescent="0.25">
      <c r="B424" s="237" t="s">
        <v>24</v>
      </c>
      <c r="C424" s="401"/>
      <c r="D424" s="110">
        <v>36.9</v>
      </c>
      <c r="E424" s="110">
        <v>30</v>
      </c>
      <c r="F424" s="110">
        <v>0</v>
      </c>
      <c r="G424" s="110">
        <v>51900</v>
      </c>
      <c r="H424" s="110">
        <v>139375</v>
      </c>
      <c r="I424" s="110">
        <v>7</v>
      </c>
      <c r="J424" s="110">
        <v>4</v>
      </c>
      <c r="K424" s="110"/>
      <c r="L424" s="110">
        <v>6</v>
      </c>
      <c r="M424" s="110">
        <v>5</v>
      </c>
      <c r="N424" s="110">
        <v>8</v>
      </c>
      <c r="O424" s="110">
        <v>7</v>
      </c>
      <c r="P424" s="155">
        <f t="shared" ref="P424:P427" si="131">O424+M424</f>
        <v>12</v>
      </c>
      <c r="Q424" s="110">
        <v>3</v>
      </c>
      <c r="R424" s="110">
        <v>0</v>
      </c>
    </row>
    <row r="425" spans="2:18" x14ac:dyDescent="0.25">
      <c r="B425" s="237" t="s">
        <v>25</v>
      </c>
      <c r="C425" s="401"/>
      <c r="D425" s="110">
        <v>28</v>
      </c>
      <c r="E425" s="110">
        <v>0</v>
      </c>
      <c r="F425" s="239">
        <v>0</v>
      </c>
      <c r="G425" s="110">
        <v>261776</v>
      </c>
      <c r="H425" s="110">
        <v>0</v>
      </c>
      <c r="I425" s="110">
        <v>0</v>
      </c>
      <c r="J425" s="110">
        <v>0</v>
      </c>
      <c r="K425" s="110"/>
      <c r="L425" s="110">
        <v>2</v>
      </c>
      <c r="M425" s="110">
        <v>2</v>
      </c>
      <c r="N425" s="110">
        <v>2</v>
      </c>
      <c r="O425" s="110">
        <v>2</v>
      </c>
      <c r="P425" s="155">
        <f t="shared" si="131"/>
        <v>4</v>
      </c>
      <c r="Q425" s="113">
        <v>0</v>
      </c>
      <c r="R425" s="112">
        <v>0</v>
      </c>
    </row>
    <row r="426" spans="2:18" x14ac:dyDescent="0.25">
      <c r="B426" s="238" t="s">
        <v>161</v>
      </c>
      <c r="C426" s="401"/>
      <c r="D426" s="239">
        <v>12</v>
      </c>
      <c r="E426" s="239">
        <v>0</v>
      </c>
      <c r="F426" s="239">
        <v>0</v>
      </c>
      <c r="G426" s="239">
        <v>123340</v>
      </c>
      <c r="H426" s="239">
        <v>2200</v>
      </c>
      <c r="I426" s="239">
        <v>11</v>
      </c>
      <c r="J426" s="239">
        <v>20</v>
      </c>
      <c r="K426" s="239"/>
      <c r="L426" s="239">
        <v>2</v>
      </c>
      <c r="M426" s="239">
        <v>2</v>
      </c>
      <c r="N426" s="239">
        <v>2</v>
      </c>
      <c r="O426" s="239">
        <v>4</v>
      </c>
      <c r="P426" s="155">
        <f t="shared" si="131"/>
        <v>6</v>
      </c>
      <c r="Q426" s="135">
        <v>0</v>
      </c>
      <c r="R426" s="135">
        <v>0</v>
      </c>
    </row>
    <row r="427" spans="2:18" x14ac:dyDescent="0.25">
      <c r="B427" s="237" t="s">
        <v>85</v>
      </c>
      <c r="C427" s="436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155">
        <f t="shared" si="131"/>
        <v>0</v>
      </c>
      <c r="Q427" s="114"/>
      <c r="R427" s="114"/>
    </row>
    <row r="428" spans="2:18" x14ac:dyDescent="0.25">
      <c r="B428" s="402"/>
      <c r="C428" s="403"/>
      <c r="D428" s="240">
        <f>D423+D424+D425+D426+D427</f>
        <v>132.9</v>
      </c>
      <c r="E428" s="240">
        <f t="shared" ref="E428:J428" si="132">E423+E424+E425+E426+E427</f>
        <v>3333</v>
      </c>
      <c r="F428" s="240">
        <f t="shared" si="132"/>
        <v>15</v>
      </c>
      <c r="G428" s="240">
        <f t="shared" si="132"/>
        <v>1272016</v>
      </c>
      <c r="H428" s="240">
        <f t="shared" si="132"/>
        <v>202775</v>
      </c>
      <c r="I428" s="240">
        <f t="shared" si="132"/>
        <v>91</v>
      </c>
      <c r="J428" s="240">
        <f t="shared" si="132"/>
        <v>71</v>
      </c>
      <c r="K428" s="240">
        <f>SUM(K423:K427)</f>
        <v>0</v>
      </c>
      <c r="L428" s="240">
        <f t="shared" ref="L428:O428" si="133">L423+L424+L425+L426+L427</f>
        <v>30</v>
      </c>
      <c r="M428" s="240">
        <f t="shared" si="133"/>
        <v>29</v>
      </c>
      <c r="N428" s="240">
        <f t="shared" si="133"/>
        <v>116</v>
      </c>
      <c r="O428" s="240">
        <f t="shared" si="133"/>
        <v>103</v>
      </c>
      <c r="P428" s="240">
        <f>P423+P424+P425+P426+P427</f>
        <v>132</v>
      </c>
      <c r="Q428" s="240">
        <f t="shared" ref="Q428:R428" si="134">Q423+Q424+Q425+Q426+Q427</f>
        <v>31</v>
      </c>
      <c r="R428" s="240">
        <f t="shared" si="134"/>
        <v>14</v>
      </c>
    </row>
    <row r="431" spans="2:18" hidden="1" x14ac:dyDescent="0.25">
      <c r="B431" s="406" t="s">
        <v>5</v>
      </c>
      <c r="C431" s="406" t="s">
        <v>12</v>
      </c>
      <c r="D431" s="406" t="s">
        <v>6</v>
      </c>
      <c r="E431" s="406" t="s">
        <v>17</v>
      </c>
      <c r="F431" s="406" t="s">
        <v>15</v>
      </c>
      <c r="G431" s="406" t="s">
        <v>100</v>
      </c>
      <c r="H431" s="406" t="s">
        <v>14</v>
      </c>
      <c r="I431" s="406" t="s">
        <v>13</v>
      </c>
      <c r="J431" s="406" t="s">
        <v>8</v>
      </c>
      <c r="K431" s="398" t="s">
        <v>9</v>
      </c>
      <c r="L431" s="409"/>
      <c r="M431" s="409"/>
      <c r="N431" s="409"/>
      <c r="O431" s="399"/>
      <c r="P431" s="394" t="s">
        <v>16</v>
      </c>
      <c r="Q431" s="395"/>
    </row>
    <row r="432" spans="2:18" ht="30" hidden="1" x14ac:dyDescent="0.25">
      <c r="B432" s="407"/>
      <c r="C432" s="407"/>
      <c r="D432" s="407"/>
      <c r="E432" s="407"/>
      <c r="F432" s="407"/>
      <c r="G432" s="407"/>
      <c r="H432" s="407"/>
      <c r="I432" s="407"/>
      <c r="J432" s="407"/>
      <c r="K432" s="398" t="s">
        <v>1</v>
      </c>
      <c r="L432" s="399"/>
      <c r="M432" s="398" t="s">
        <v>2</v>
      </c>
      <c r="N432" s="399"/>
      <c r="O432" s="236" t="s">
        <v>10</v>
      </c>
      <c r="P432" s="396"/>
      <c r="Q432" s="397"/>
    </row>
    <row r="433" spans="2:17" hidden="1" x14ac:dyDescent="0.25">
      <c r="B433" s="408"/>
      <c r="C433" s="408"/>
      <c r="D433" s="408"/>
      <c r="E433" s="408"/>
      <c r="F433" s="408"/>
      <c r="G433" s="408"/>
      <c r="H433" s="408"/>
      <c r="I433" s="408"/>
      <c r="J433" s="408"/>
      <c r="K433" s="236" t="s">
        <v>4</v>
      </c>
      <c r="L433" s="236" t="s">
        <v>3</v>
      </c>
      <c r="M433" s="236" t="s">
        <v>4</v>
      </c>
      <c r="N433" s="236" t="s">
        <v>3</v>
      </c>
      <c r="O433" s="236" t="s">
        <v>3</v>
      </c>
      <c r="P433" s="242" t="s">
        <v>1</v>
      </c>
      <c r="Q433" s="242" t="s">
        <v>2</v>
      </c>
    </row>
    <row r="434" spans="2:17" hidden="1" x14ac:dyDescent="0.25">
      <c r="B434" s="237" t="s">
        <v>0</v>
      </c>
      <c r="C434" s="400" t="s">
        <v>195</v>
      </c>
      <c r="D434" s="238">
        <v>56</v>
      </c>
      <c r="E434" s="238">
        <v>3267</v>
      </c>
      <c r="F434" s="238">
        <v>15</v>
      </c>
      <c r="G434" s="238">
        <v>780000</v>
      </c>
      <c r="H434" s="239">
        <v>11200</v>
      </c>
      <c r="I434" s="238">
        <v>65</v>
      </c>
      <c r="J434" s="238">
        <v>42</v>
      </c>
      <c r="K434" s="238"/>
      <c r="L434" s="238"/>
      <c r="M434" s="238">
        <v>104</v>
      </c>
      <c r="N434" s="238">
        <v>90</v>
      </c>
      <c r="O434" s="238"/>
      <c r="P434" s="243"/>
      <c r="Q434" s="243">
        <v>14</v>
      </c>
    </row>
    <row r="435" spans="2:17" hidden="1" x14ac:dyDescent="0.25">
      <c r="B435" s="237" t="s">
        <v>24</v>
      </c>
      <c r="C435" s="401"/>
      <c r="D435" s="238">
        <v>0</v>
      </c>
      <c r="E435" s="238"/>
      <c r="F435" s="238">
        <v>0</v>
      </c>
      <c r="G435" s="238">
        <v>0</v>
      </c>
      <c r="H435" s="238">
        <v>0</v>
      </c>
      <c r="I435" s="238">
        <v>0</v>
      </c>
      <c r="J435" s="238">
        <v>0</v>
      </c>
      <c r="K435" s="238">
        <v>0</v>
      </c>
      <c r="L435" s="238">
        <v>0</v>
      </c>
      <c r="M435" s="238">
        <v>0</v>
      </c>
      <c r="N435" s="238">
        <v>0</v>
      </c>
      <c r="O435" s="238">
        <v>0</v>
      </c>
      <c r="P435" s="241"/>
      <c r="Q435" s="241"/>
    </row>
    <row r="436" spans="2:17" hidden="1" x14ac:dyDescent="0.25">
      <c r="B436" s="237" t="s">
        <v>25</v>
      </c>
      <c r="C436" s="401"/>
      <c r="D436" s="238">
        <v>0</v>
      </c>
      <c r="E436" s="238"/>
      <c r="F436" s="238">
        <v>0</v>
      </c>
      <c r="G436" s="238">
        <v>0</v>
      </c>
      <c r="H436" s="238">
        <v>0</v>
      </c>
      <c r="I436" s="238">
        <v>0</v>
      </c>
      <c r="J436" s="238">
        <v>0</v>
      </c>
      <c r="K436" s="238">
        <v>0</v>
      </c>
      <c r="L436" s="238">
        <v>0</v>
      </c>
      <c r="M436" s="238">
        <v>0</v>
      </c>
      <c r="N436" s="238">
        <v>0</v>
      </c>
      <c r="O436" s="238">
        <v>0</v>
      </c>
      <c r="P436" s="241"/>
      <c r="Q436" s="241"/>
    </row>
    <row r="437" spans="2:17" hidden="1" x14ac:dyDescent="0.25">
      <c r="B437" s="237" t="s">
        <v>26</v>
      </c>
      <c r="C437" s="401"/>
      <c r="D437" s="238">
        <v>0</v>
      </c>
      <c r="E437" s="238"/>
      <c r="F437" s="238">
        <v>0</v>
      </c>
      <c r="G437" s="238">
        <v>0</v>
      </c>
      <c r="H437" s="238">
        <v>0</v>
      </c>
      <c r="I437" s="238">
        <v>0</v>
      </c>
      <c r="J437" s="238">
        <v>0</v>
      </c>
      <c r="K437" s="238">
        <v>0</v>
      </c>
      <c r="L437" s="238">
        <v>0</v>
      </c>
      <c r="M437" s="238">
        <v>0</v>
      </c>
      <c r="N437" s="238">
        <v>0</v>
      </c>
      <c r="O437" s="238">
        <v>0</v>
      </c>
      <c r="P437" s="241"/>
      <c r="Q437" s="241"/>
    </row>
    <row r="438" spans="2:17" hidden="1" x14ac:dyDescent="0.25">
      <c r="B438" s="237" t="s">
        <v>192</v>
      </c>
      <c r="C438" s="436"/>
      <c r="D438" s="238">
        <v>0</v>
      </c>
      <c r="E438" s="238"/>
      <c r="F438" s="238">
        <v>0</v>
      </c>
      <c r="G438" s="238">
        <v>0</v>
      </c>
      <c r="H438" s="238">
        <v>0</v>
      </c>
      <c r="I438" s="238">
        <v>0</v>
      </c>
      <c r="J438" s="238">
        <v>0</v>
      </c>
      <c r="K438" s="238">
        <v>0</v>
      </c>
      <c r="L438" s="238">
        <v>0</v>
      </c>
      <c r="M438" s="238">
        <v>0</v>
      </c>
      <c r="N438" s="238">
        <v>0</v>
      </c>
      <c r="O438" s="238">
        <v>0</v>
      </c>
      <c r="P438" s="241"/>
      <c r="Q438" s="241"/>
    </row>
    <row r="439" spans="2:17" hidden="1" x14ac:dyDescent="0.25">
      <c r="B439" s="402" t="s">
        <v>11</v>
      </c>
      <c r="C439" s="403"/>
      <c r="D439" s="240">
        <f t="shared" ref="D439:N439" si="135">SUM(D434:D438)</f>
        <v>56</v>
      </c>
      <c r="E439" s="240"/>
      <c r="F439" s="240">
        <f t="shared" si="135"/>
        <v>15</v>
      </c>
      <c r="G439" s="240">
        <f t="shared" si="135"/>
        <v>780000</v>
      </c>
      <c r="H439" s="240">
        <f t="shared" si="135"/>
        <v>11200</v>
      </c>
      <c r="I439" s="240">
        <f t="shared" si="135"/>
        <v>65</v>
      </c>
      <c r="J439" s="240">
        <f t="shared" si="135"/>
        <v>42</v>
      </c>
      <c r="K439" s="240">
        <f t="shared" si="135"/>
        <v>0</v>
      </c>
      <c r="L439" s="240">
        <f t="shared" si="135"/>
        <v>0</v>
      </c>
      <c r="M439" s="240">
        <f>SUM(M434:M438)</f>
        <v>104</v>
      </c>
      <c r="N439" s="240">
        <f t="shared" si="135"/>
        <v>90</v>
      </c>
      <c r="O439" s="240">
        <f>SUM(O434:O438)</f>
        <v>0</v>
      </c>
      <c r="P439" s="241"/>
      <c r="Q439" s="241"/>
    </row>
    <row r="440" spans="2:17" hidden="1" x14ac:dyDescent="0.25"/>
    <row r="441" spans="2:17" hidden="1" x14ac:dyDescent="0.25">
      <c r="B441" s="406" t="s">
        <v>5</v>
      </c>
      <c r="C441" s="406" t="s">
        <v>12</v>
      </c>
      <c r="D441" s="406" t="s">
        <v>6</v>
      </c>
      <c r="E441" s="406" t="s">
        <v>17</v>
      </c>
      <c r="F441" s="406" t="s">
        <v>15</v>
      </c>
      <c r="G441" s="406" t="s">
        <v>100</v>
      </c>
      <c r="H441" s="406" t="s">
        <v>14</v>
      </c>
      <c r="I441" s="406" t="s">
        <v>13</v>
      </c>
      <c r="J441" s="406" t="s">
        <v>8</v>
      </c>
      <c r="K441" s="398" t="s">
        <v>9</v>
      </c>
      <c r="L441" s="409"/>
      <c r="M441" s="409"/>
      <c r="N441" s="409"/>
      <c r="O441" s="399"/>
      <c r="P441" s="394" t="s">
        <v>16</v>
      </c>
      <c r="Q441" s="395"/>
    </row>
    <row r="442" spans="2:17" ht="30" hidden="1" x14ac:dyDescent="0.25">
      <c r="B442" s="407"/>
      <c r="C442" s="407"/>
      <c r="D442" s="407"/>
      <c r="E442" s="407"/>
      <c r="F442" s="407"/>
      <c r="G442" s="407"/>
      <c r="H442" s="407"/>
      <c r="I442" s="407"/>
      <c r="J442" s="407"/>
      <c r="K442" s="398" t="s">
        <v>1</v>
      </c>
      <c r="L442" s="399"/>
      <c r="M442" s="398" t="s">
        <v>2</v>
      </c>
      <c r="N442" s="399"/>
      <c r="O442" s="236" t="s">
        <v>10</v>
      </c>
      <c r="P442" s="396"/>
      <c r="Q442" s="397"/>
    </row>
    <row r="443" spans="2:17" hidden="1" x14ac:dyDescent="0.25">
      <c r="B443" s="408"/>
      <c r="C443" s="408"/>
      <c r="D443" s="408"/>
      <c r="E443" s="408"/>
      <c r="F443" s="408"/>
      <c r="G443" s="408"/>
      <c r="H443" s="408"/>
      <c r="I443" s="408"/>
      <c r="J443" s="408"/>
      <c r="K443" s="236" t="s">
        <v>4</v>
      </c>
      <c r="L443" s="236" t="s">
        <v>3</v>
      </c>
      <c r="M443" s="236" t="s">
        <v>4</v>
      </c>
      <c r="N443" s="236" t="s">
        <v>3</v>
      </c>
      <c r="O443" s="236" t="s">
        <v>3</v>
      </c>
      <c r="P443" s="242" t="s">
        <v>1</v>
      </c>
      <c r="Q443" s="242" t="s">
        <v>2</v>
      </c>
    </row>
    <row r="444" spans="2:17" hidden="1" x14ac:dyDescent="0.25">
      <c r="B444" s="237" t="s">
        <v>0</v>
      </c>
      <c r="C444" s="400" t="s">
        <v>196</v>
      </c>
      <c r="D444" s="238">
        <v>0</v>
      </c>
      <c r="E444" s="238">
        <v>36</v>
      </c>
      <c r="F444" s="238">
        <v>0</v>
      </c>
      <c r="G444" s="238">
        <v>55000</v>
      </c>
      <c r="H444" s="239">
        <v>50000</v>
      </c>
      <c r="I444" s="238">
        <v>8</v>
      </c>
      <c r="J444" s="238">
        <v>5</v>
      </c>
      <c r="K444" s="238">
        <v>23</v>
      </c>
      <c r="L444" s="238">
        <v>20</v>
      </c>
      <c r="M444" s="238"/>
      <c r="N444" s="238"/>
      <c r="O444" s="238"/>
      <c r="P444" s="243">
        <v>28</v>
      </c>
      <c r="Q444" s="243"/>
    </row>
    <row r="445" spans="2:17" hidden="1" x14ac:dyDescent="0.25">
      <c r="B445" s="237" t="s">
        <v>24</v>
      </c>
      <c r="C445" s="401"/>
      <c r="D445" s="238">
        <v>0</v>
      </c>
      <c r="E445" s="238"/>
      <c r="F445" s="238">
        <v>0</v>
      </c>
      <c r="G445" s="238">
        <v>0</v>
      </c>
      <c r="H445" s="238">
        <v>0</v>
      </c>
      <c r="I445" s="238">
        <v>0</v>
      </c>
      <c r="J445" s="238">
        <v>0</v>
      </c>
      <c r="K445" s="238">
        <v>0</v>
      </c>
      <c r="L445" s="238">
        <v>0</v>
      </c>
      <c r="M445" s="238">
        <v>0</v>
      </c>
      <c r="N445" s="238">
        <v>0</v>
      </c>
      <c r="O445" s="238">
        <v>0</v>
      </c>
      <c r="P445" s="241"/>
      <c r="Q445" s="241"/>
    </row>
    <row r="446" spans="2:17" hidden="1" x14ac:dyDescent="0.25">
      <c r="B446" s="237" t="s">
        <v>25</v>
      </c>
      <c r="C446" s="401"/>
      <c r="D446" s="238">
        <v>0</v>
      </c>
      <c r="E446" s="238"/>
      <c r="F446" s="238">
        <v>0</v>
      </c>
      <c r="G446" s="238">
        <v>0</v>
      </c>
      <c r="H446" s="238">
        <v>0</v>
      </c>
      <c r="I446" s="238">
        <v>0</v>
      </c>
      <c r="J446" s="238">
        <v>0</v>
      </c>
      <c r="K446" s="238">
        <v>0</v>
      </c>
      <c r="L446" s="238">
        <v>0</v>
      </c>
      <c r="M446" s="238">
        <v>0</v>
      </c>
      <c r="N446" s="238">
        <v>0</v>
      </c>
      <c r="O446" s="238">
        <v>0</v>
      </c>
      <c r="P446" s="241"/>
      <c r="Q446" s="241"/>
    </row>
    <row r="447" spans="2:17" hidden="1" x14ac:dyDescent="0.25">
      <c r="B447" s="237" t="s">
        <v>26</v>
      </c>
      <c r="C447" s="401"/>
      <c r="D447" s="238">
        <v>0</v>
      </c>
      <c r="E447" s="238"/>
      <c r="F447" s="238">
        <v>0</v>
      </c>
      <c r="G447" s="238">
        <v>0</v>
      </c>
      <c r="H447" s="238">
        <v>0</v>
      </c>
      <c r="I447" s="238">
        <v>0</v>
      </c>
      <c r="J447" s="238">
        <v>0</v>
      </c>
      <c r="K447" s="238">
        <v>0</v>
      </c>
      <c r="L447" s="238">
        <v>0</v>
      </c>
      <c r="M447" s="238">
        <v>0</v>
      </c>
      <c r="N447" s="238">
        <v>0</v>
      </c>
      <c r="O447" s="238">
        <v>0</v>
      </c>
      <c r="P447" s="241"/>
      <c r="Q447" s="241"/>
    </row>
    <row r="448" spans="2:17" hidden="1" x14ac:dyDescent="0.25">
      <c r="B448" s="237" t="s">
        <v>192</v>
      </c>
      <c r="C448" s="436"/>
      <c r="D448" s="238">
        <v>0</v>
      </c>
      <c r="E448" s="238"/>
      <c r="F448" s="238">
        <v>0</v>
      </c>
      <c r="G448" s="238">
        <v>0</v>
      </c>
      <c r="H448" s="238">
        <v>0</v>
      </c>
      <c r="I448" s="238">
        <v>0</v>
      </c>
      <c r="J448" s="238">
        <v>0</v>
      </c>
      <c r="K448" s="238">
        <v>0</v>
      </c>
      <c r="L448" s="238">
        <v>0</v>
      </c>
      <c r="M448" s="238">
        <v>0</v>
      </c>
      <c r="N448" s="238">
        <v>0</v>
      </c>
      <c r="O448" s="238">
        <v>0</v>
      </c>
      <c r="P448" s="241"/>
      <c r="Q448" s="241"/>
    </row>
    <row r="449" spans="2:18" hidden="1" x14ac:dyDescent="0.25">
      <c r="B449" s="402" t="s">
        <v>11</v>
      </c>
      <c r="C449" s="403"/>
      <c r="D449" s="240">
        <f t="shared" ref="D449:N449" si="136">SUM(D444:D448)</f>
        <v>0</v>
      </c>
      <c r="E449" s="240"/>
      <c r="F449" s="240">
        <f t="shared" si="136"/>
        <v>0</v>
      </c>
      <c r="G449" s="240">
        <f t="shared" si="136"/>
        <v>55000</v>
      </c>
      <c r="H449" s="240">
        <f t="shared" si="136"/>
        <v>50000</v>
      </c>
      <c r="I449" s="240">
        <f t="shared" si="136"/>
        <v>8</v>
      </c>
      <c r="J449" s="240">
        <f t="shared" si="136"/>
        <v>5</v>
      </c>
      <c r="K449" s="240">
        <f t="shared" si="136"/>
        <v>23</v>
      </c>
      <c r="L449" s="240">
        <f t="shared" si="136"/>
        <v>20</v>
      </c>
      <c r="M449" s="240">
        <f>SUM(M444:M448)</f>
        <v>0</v>
      </c>
      <c r="N449" s="240">
        <f t="shared" si="136"/>
        <v>0</v>
      </c>
      <c r="O449" s="240">
        <f>SUM(O444:O448)</f>
        <v>0</v>
      </c>
      <c r="P449" s="241"/>
      <c r="Q449" s="241"/>
    </row>
    <row r="450" spans="2:18" ht="15.75" hidden="1" x14ac:dyDescent="0.25">
      <c r="B450" s="233"/>
      <c r="C450" s="234"/>
      <c r="D450" s="235"/>
      <c r="E450" s="235"/>
      <c r="F450" s="233"/>
      <c r="G450" s="234"/>
      <c r="H450" s="234"/>
      <c r="I450" s="235"/>
      <c r="J450" s="232"/>
      <c r="K450" s="232"/>
      <c r="L450" s="232"/>
      <c r="M450" s="232"/>
      <c r="N450" s="232"/>
      <c r="O450" s="232"/>
      <c r="P450" s="232"/>
      <c r="Q450" s="232"/>
    </row>
    <row r="451" spans="2:18" hidden="1" x14ac:dyDescent="0.25"/>
    <row r="452" spans="2:18" hidden="1" x14ac:dyDescent="0.25">
      <c r="D452">
        <f>D444+D434</f>
        <v>56</v>
      </c>
      <c r="E452" s="232">
        <f t="shared" ref="E452:Q452" si="137">E444+E434</f>
        <v>3303</v>
      </c>
      <c r="F452" s="232">
        <f t="shared" si="137"/>
        <v>15</v>
      </c>
      <c r="G452" s="232">
        <f t="shared" si="137"/>
        <v>835000</v>
      </c>
      <c r="H452" s="232">
        <f t="shared" si="137"/>
        <v>61200</v>
      </c>
      <c r="I452" s="232">
        <f t="shared" si="137"/>
        <v>73</v>
      </c>
      <c r="J452" s="232">
        <f t="shared" si="137"/>
        <v>47</v>
      </c>
      <c r="K452" s="232">
        <f t="shared" si="137"/>
        <v>23</v>
      </c>
      <c r="L452" s="232">
        <f t="shared" si="137"/>
        <v>20</v>
      </c>
      <c r="M452" s="232">
        <f t="shared" si="137"/>
        <v>104</v>
      </c>
      <c r="N452" s="232">
        <f t="shared" si="137"/>
        <v>90</v>
      </c>
      <c r="O452" s="232">
        <f t="shared" si="137"/>
        <v>0</v>
      </c>
      <c r="P452" s="232">
        <f t="shared" si="137"/>
        <v>28</v>
      </c>
      <c r="Q452" s="232">
        <f t="shared" si="137"/>
        <v>14</v>
      </c>
    </row>
    <row r="454" spans="2:18" ht="18.75" x14ac:dyDescent="0.3">
      <c r="B454" s="405" t="s">
        <v>197</v>
      </c>
      <c r="C454" s="405"/>
      <c r="D454" s="405"/>
      <c r="E454" s="405"/>
      <c r="F454" s="405"/>
      <c r="G454" s="405"/>
      <c r="H454" s="405"/>
      <c r="I454" s="405"/>
      <c r="J454" s="405"/>
      <c r="K454" s="405"/>
      <c r="L454" s="405"/>
      <c r="M454" s="405"/>
      <c r="N454" s="405"/>
      <c r="O454" s="405"/>
      <c r="P454" s="232"/>
      <c r="Q454" s="232"/>
      <c r="R454" s="232"/>
    </row>
    <row r="455" spans="2:18" x14ac:dyDescent="0.25"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</row>
    <row r="456" spans="2:18" x14ac:dyDescent="0.25">
      <c r="B456" s="406" t="s">
        <v>5</v>
      </c>
      <c r="C456" s="406" t="s">
        <v>12</v>
      </c>
      <c r="D456" s="406" t="s">
        <v>6</v>
      </c>
      <c r="E456" s="406" t="s">
        <v>17</v>
      </c>
      <c r="F456" s="406" t="s">
        <v>15</v>
      </c>
      <c r="G456" s="406" t="s">
        <v>100</v>
      </c>
      <c r="H456" s="406" t="s">
        <v>14</v>
      </c>
      <c r="I456" s="406" t="s">
        <v>13</v>
      </c>
      <c r="J456" s="406" t="s">
        <v>8</v>
      </c>
      <c r="K456" s="406" t="s">
        <v>138</v>
      </c>
      <c r="L456" s="398" t="s">
        <v>113</v>
      </c>
      <c r="M456" s="409"/>
      <c r="N456" s="409"/>
      <c r="O456" s="409"/>
      <c r="P456" s="399"/>
      <c r="Q456" s="413" t="s">
        <v>16</v>
      </c>
      <c r="R456" s="413"/>
    </row>
    <row r="457" spans="2:18" ht="30" x14ac:dyDescent="0.25">
      <c r="B457" s="407"/>
      <c r="C457" s="407"/>
      <c r="D457" s="407"/>
      <c r="E457" s="407"/>
      <c r="F457" s="407"/>
      <c r="G457" s="407"/>
      <c r="H457" s="407"/>
      <c r="I457" s="407"/>
      <c r="J457" s="407"/>
      <c r="K457" s="407"/>
      <c r="L457" s="398" t="s">
        <v>1</v>
      </c>
      <c r="M457" s="399"/>
      <c r="N457" s="398" t="s">
        <v>2</v>
      </c>
      <c r="O457" s="399"/>
      <c r="P457" s="236" t="s">
        <v>10</v>
      </c>
      <c r="Q457" s="413"/>
      <c r="R457" s="413"/>
    </row>
    <row r="458" spans="2:18" x14ac:dyDescent="0.25">
      <c r="B458" s="408"/>
      <c r="C458" s="408"/>
      <c r="D458" s="408"/>
      <c r="E458" s="408"/>
      <c r="F458" s="408"/>
      <c r="G458" s="408"/>
      <c r="H458" s="408"/>
      <c r="I458" s="408"/>
      <c r="J458" s="408"/>
      <c r="K458" s="408"/>
      <c r="L458" s="236" t="s">
        <v>4</v>
      </c>
      <c r="M458" s="236" t="s">
        <v>3</v>
      </c>
      <c r="N458" s="236" t="s">
        <v>4</v>
      </c>
      <c r="O458" s="236" t="s">
        <v>3</v>
      </c>
      <c r="P458" s="236" t="s">
        <v>3</v>
      </c>
      <c r="Q458" s="242" t="s">
        <v>1</v>
      </c>
      <c r="R458" s="242" t="s">
        <v>2</v>
      </c>
    </row>
    <row r="459" spans="2:18" x14ac:dyDescent="0.25">
      <c r="B459" s="238" t="s">
        <v>0</v>
      </c>
      <c r="C459" s="400">
        <v>42765</v>
      </c>
      <c r="D459" s="155">
        <v>75</v>
      </c>
      <c r="E459" s="155">
        <v>3708</v>
      </c>
      <c r="F459" s="155">
        <v>36</v>
      </c>
      <c r="G459" s="239">
        <v>1327000</v>
      </c>
      <c r="H459" s="239">
        <v>103300</v>
      </c>
      <c r="I459" s="155">
        <v>68</v>
      </c>
      <c r="J459" s="155">
        <v>62</v>
      </c>
      <c r="K459" s="155"/>
      <c r="L459" s="155">
        <v>51</v>
      </c>
      <c r="M459" s="155">
        <v>51</v>
      </c>
      <c r="N459" s="155">
        <v>105</v>
      </c>
      <c r="O459" s="155">
        <v>102</v>
      </c>
      <c r="P459" s="155">
        <f>O459+M459</f>
        <v>153</v>
      </c>
      <c r="Q459" s="156">
        <v>93</v>
      </c>
      <c r="R459" s="156">
        <v>18</v>
      </c>
    </row>
    <row r="460" spans="2:18" x14ac:dyDescent="0.25">
      <c r="B460" s="237" t="s">
        <v>24</v>
      </c>
      <c r="C460" s="401"/>
      <c r="D460" s="110">
        <v>15.14</v>
      </c>
      <c r="E460" s="110">
        <v>682</v>
      </c>
      <c r="F460" s="110">
        <v>3</v>
      </c>
      <c r="G460" s="110">
        <v>41500</v>
      </c>
      <c r="H460" s="110">
        <v>172315</v>
      </c>
      <c r="I460" s="110">
        <v>11</v>
      </c>
      <c r="J460" s="110">
        <v>3</v>
      </c>
      <c r="K460" s="110"/>
      <c r="L460" s="110">
        <v>25</v>
      </c>
      <c r="M460" s="110">
        <v>24</v>
      </c>
      <c r="N460" s="110">
        <v>8</v>
      </c>
      <c r="O460" s="110">
        <v>6</v>
      </c>
      <c r="P460" s="155">
        <f t="shared" ref="P460:P463" si="138">O460+M460</f>
        <v>30</v>
      </c>
      <c r="Q460" s="110">
        <v>15</v>
      </c>
      <c r="R460" s="110">
        <v>0</v>
      </c>
    </row>
    <row r="461" spans="2:18" x14ac:dyDescent="0.25">
      <c r="B461" s="237" t="s">
        <v>25</v>
      </c>
      <c r="C461" s="401"/>
      <c r="D461" s="110">
        <v>27</v>
      </c>
      <c r="E461" s="110">
        <v>440</v>
      </c>
      <c r="F461" s="239">
        <v>0</v>
      </c>
      <c r="G461" s="110">
        <v>329217</v>
      </c>
      <c r="H461" s="110">
        <v>1738</v>
      </c>
      <c r="I461" s="110">
        <v>31</v>
      </c>
      <c r="J461" s="110">
        <v>1</v>
      </c>
      <c r="K461" s="110"/>
      <c r="L461" s="110">
        <v>14</v>
      </c>
      <c r="M461" s="110">
        <v>14</v>
      </c>
      <c r="N461" s="110">
        <v>2</v>
      </c>
      <c r="O461" s="110">
        <v>2</v>
      </c>
      <c r="P461" s="155">
        <f t="shared" si="138"/>
        <v>16</v>
      </c>
      <c r="Q461" s="113">
        <v>7</v>
      </c>
      <c r="R461" s="112">
        <v>0</v>
      </c>
    </row>
    <row r="462" spans="2:18" x14ac:dyDescent="0.25">
      <c r="B462" s="238" t="s">
        <v>161</v>
      </c>
      <c r="C462" s="401"/>
      <c r="D462" s="239">
        <v>12</v>
      </c>
      <c r="E462" s="239">
        <v>160</v>
      </c>
      <c r="F462" s="239">
        <v>0</v>
      </c>
      <c r="G462" s="239">
        <v>148276</v>
      </c>
      <c r="H462" s="239">
        <v>4050</v>
      </c>
      <c r="I462" s="239">
        <v>15</v>
      </c>
      <c r="J462" s="239">
        <v>21</v>
      </c>
      <c r="K462" s="239"/>
      <c r="L462" s="239">
        <v>10</v>
      </c>
      <c r="M462" s="239">
        <v>10</v>
      </c>
      <c r="N462" s="239">
        <v>2</v>
      </c>
      <c r="O462" s="239">
        <v>2</v>
      </c>
      <c r="P462" s="155">
        <f t="shared" si="138"/>
        <v>12</v>
      </c>
      <c r="Q462" s="135">
        <v>8</v>
      </c>
      <c r="R462" s="135">
        <v>0</v>
      </c>
    </row>
    <row r="463" spans="2:18" x14ac:dyDescent="0.25">
      <c r="B463" s="237" t="s">
        <v>85</v>
      </c>
      <c r="C463" s="436"/>
      <c r="D463" s="239">
        <v>4.7</v>
      </c>
      <c r="E463" s="239">
        <v>0</v>
      </c>
      <c r="F463" s="239">
        <v>0</v>
      </c>
      <c r="G463" s="239">
        <v>0</v>
      </c>
      <c r="H463" s="239">
        <v>98556</v>
      </c>
      <c r="I463" s="239">
        <v>0</v>
      </c>
      <c r="J463" s="239">
        <v>43</v>
      </c>
      <c r="K463" s="239"/>
      <c r="L463" s="239">
        <v>31</v>
      </c>
      <c r="M463" s="239">
        <v>31</v>
      </c>
      <c r="N463" s="239">
        <v>0</v>
      </c>
      <c r="O463" s="239">
        <v>0</v>
      </c>
      <c r="P463" s="155">
        <f t="shared" si="138"/>
        <v>31</v>
      </c>
      <c r="Q463" s="114">
        <v>78</v>
      </c>
      <c r="R463" s="114">
        <v>0</v>
      </c>
    </row>
    <row r="464" spans="2:18" x14ac:dyDescent="0.25">
      <c r="B464" s="402"/>
      <c r="C464" s="403"/>
      <c r="D464" s="240">
        <f>D459+D460+D461+D462+D463</f>
        <v>133.83999999999997</v>
      </c>
      <c r="E464" s="240">
        <f t="shared" ref="E464:J464" si="139">E459+E460+E461+E462+E463</f>
        <v>4990</v>
      </c>
      <c r="F464" s="240">
        <f t="shared" si="139"/>
        <v>39</v>
      </c>
      <c r="G464" s="240">
        <f t="shared" si="139"/>
        <v>1845993</v>
      </c>
      <c r="H464" s="240">
        <f t="shared" si="139"/>
        <v>379959</v>
      </c>
      <c r="I464" s="240">
        <f t="shared" si="139"/>
        <v>125</v>
      </c>
      <c r="J464" s="240">
        <f t="shared" si="139"/>
        <v>130</v>
      </c>
      <c r="K464" s="240">
        <f>SUM(K459:K463)</f>
        <v>0</v>
      </c>
      <c r="L464" s="240">
        <f t="shared" ref="L464:O464" si="140">L459+L460+L461+L462+L463</f>
        <v>131</v>
      </c>
      <c r="M464" s="240">
        <f t="shared" si="140"/>
        <v>130</v>
      </c>
      <c r="N464" s="240">
        <f t="shared" si="140"/>
        <v>117</v>
      </c>
      <c r="O464" s="240">
        <f t="shared" si="140"/>
        <v>112</v>
      </c>
      <c r="P464" s="240">
        <f>P459+P460+P461+P462+P463</f>
        <v>242</v>
      </c>
      <c r="Q464" s="240">
        <f t="shared" ref="Q464:R464" si="141">Q459+Q460+Q461+Q462+Q463</f>
        <v>201</v>
      </c>
      <c r="R464" s="240">
        <f t="shared" si="141"/>
        <v>18</v>
      </c>
    </row>
    <row r="468" spans="2:18" ht="18.75" x14ac:dyDescent="0.3">
      <c r="B468" s="405" t="s">
        <v>198</v>
      </c>
      <c r="C468" s="405"/>
      <c r="D468" s="405"/>
      <c r="E468" s="405"/>
      <c r="F468" s="405"/>
      <c r="G468" s="405"/>
      <c r="H468" s="405"/>
      <c r="I468" s="405"/>
      <c r="J468" s="405"/>
      <c r="K468" s="405"/>
      <c r="L468" s="405"/>
      <c r="M468" s="405"/>
      <c r="N468" s="405"/>
      <c r="O468" s="405"/>
      <c r="P468" s="232"/>
      <c r="Q468" s="232"/>
      <c r="R468" s="232"/>
    </row>
    <row r="469" spans="2:18" x14ac:dyDescent="0.25">
      <c r="B469" s="23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</row>
    <row r="470" spans="2:18" x14ac:dyDescent="0.25">
      <c r="B470" s="406" t="s">
        <v>5</v>
      </c>
      <c r="C470" s="406" t="s">
        <v>12</v>
      </c>
      <c r="D470" s="406" t="s">
        <v>6</v>
      </c>
      <c r="E470" s="406" t="s">
        <v>17</v>
      </c>
      <c r="F470" s="406" t="s">
        <v>15</v>
      </c>
      <c r="G470" s="406" t="s">
        <v>100</v>
      </c>
      <c r="H470" s="406" t="s">
        <v>14</v>
      </c>
      <c r="I470" s="406" t="s">
        <v>13</v>
      </c>
      <c r="J470" s="406" t="s">
        <v>8</v>
      </c>
      <c r="K470" s="406" t="s">
        <v>138</v>
      </c>
      <c r="L470" s="398" t="s">
        <v>113</v>
      </c>
      <c r="M470" s="409"/>
      <c r="N470" s="409"/>
      <c r="O470" s="409"/>
      <c r="P470" s="399"/>
      <c r="Q470" s="413" t="s">
        <v>16</v>
      </c>
      <c r="R470" s="413"/>
    </row>
    <row r="471" spans="2:18" ht="30" x14ac:dyDescent="0.25">
      <c r="B471" s="407"/>
      <c r="C471" s="407"/>
      <c r="D471" s="407"/>
      <c r="E471" s="407"/>
      <c r="F471" s="407"/>
      <c r="G471" s="407"/>
      <c r="H471" s="407"/>
      <c r="I471" s="407"/>
      <c r="J471" s="407"/>
      <c r="K471" s="407"/>
      <c r="L471" s="398" t="s">
        <v>1</v>
      </c>
      <c r="M471" s="399"/>
      <c r="N471" s="398" t="s">
        <v>2</v>
      </c>
      <c r="O471" s="399"/>
      <c r="P471" s="236" t="s">
        <v>10</v>
      </c>
      <c r="Q471" s="413"/>
      <c r="R471" s="413"/>
    </row>
    <row r="472" spans="2:18" x14ac:dyDescent="0.25">
      <c r="B472" s="408"/>
      <c r="C472" s="408"/>
      <c r="D472" s="408"/>
      <c r="E472" s="408"/>
      <c r="F472" s="408"/>
      <c r="G472" s="408"/>
      <c r="H472" s="408"/>
      <c r="I472" s="408"/>
      <c r="J472" s="408"/>
      <c r="K472" s="408"/>
      <c r="L472" s="236" t="s">
        <v>4</v>
      </c>
      <c r="M472" s="236" t="s">
        <v>3</v>
      </c>
      <c r="N472" s="236" t="s">
        <v>4</v>
      </c>
      <c r="O472" s="236" t="s">
        <v>3</v>
      </c>
      <c r="P472" s="236" t="s">
        <v>3</v>
      </c>
      <c r="Q472" s="242" t="s">
        <v>1</v>
      </c>
      <c r="R472" s="242" t="s">
        <v>2</v>
      </c>
    </row>
    <row r="473" spans="2:18" x14ac:dyDescent="0.25">
      <c r="B473" s="238" t="s">
        <v>0</v>
      </c>
      <c r="C473" s="400">
        <v>42766</v>
      </c>
      <c r="D473" s="155">
        <v>35</v>
      </c>
      <c r="E473" s="155">
        <v>4214</v>
      </c>
      <c r="F473" s="155">
        <v>29</v>
      </c>
      <c r="G473" s="239">
        <v>1246000</v>
      </c>
      <c r="H473" s="239">
        <v>114400</v>
      </c>
      <c r="I473" s="155">
        <v>85</v>
      </c>
      <c r="J473" s="155">
        <v>46</v>
      </c>
      <c r="K473" s="155"/>
      <c r="L473" s="155">
        <v>61</v>
      </c>
      <c r="M473" s="155">
        <v>61</v>
      </c>
      <c r="N473" s="155">
        <v>117</v>
      </c>
      <c r="O473" s="155">
        <v>108</v>
      </c>
      <c r="P473" s="155">
        <f>O473+M473</f>
        <v>169</v>
      </c>
      <c r="Q473" s="156">
        <v>117</v>
      </c>
      <c r="R473" s="156">
        <v>8</v>
      </c>
    </row>
    <row r="474" spans="2:18" x14ac:dyDescent="0.25">
      <c r="B474" s="237" t="s">
        <v>24</v>
      </c>
      <c r="C474" s="401"/>
      <c r="D474" s="110">
        <v>16.899999999999999</v>
      </c>
      <c r="E474" s="110">
        <v>1085</v>
      </c>
      <c r="F474" s="110">
        <v>6</v>
      </c>
      <c r="G474" s="110">
        <v>300840</v>
      </c>
      <c r="H474" s="110">
        <v>174195</v>
      </c>
      <c r="I474" s="110">
        <v>3</v>
      </c>
      <c r="J474" s="110">
        <v>43</v>
      </c>
      <c r="K474" s="110"/>
      <c r="L474" s="110">
        <v>26</v>
      </c>
      <c r="M474" s="110">
        <v>25</v>
      </c>
      <c r="N474" s="110">
        <v>8</v>
      </c>
      <c r="O474" s="110">
        <v>7</v>
      </c>
      <c r="P474" s="155">
        <f t="shared" ref="P474:P477" si="142">O474+M474</f>
        <v>32</v>
      </c>
      <c r="Q474" s="110">
        <v>14</v>
      </c>
      <c r="R474" s="110"/>
    </row>
    <row r="475" spans="2:18" x14ac:dyDescent="0.25">
      <c r="B475" s="237" t="s">
        <v>25</v>
      </c>
      <c r="C475" s="401"/>
      <c r="D475" s="110">
        <v>34</v>
      </c>
      <c r="E475" s="110">
        <v>360</v>
      </c>
      <c r="F475" s="239">
        <v>0</v>
      </c>
      <c r="G475" s="110">
        <v>414225</v>
      </c>
      <c r="H475" s="110">
        <v>1831</v>
      </c>
      <c r="I475" s="110">
        <v>32</v>
      </c>
      <c r="J475" s="110">
        <v>1</v>
      </c>
      <c r="K475" s="110"/>
      <c r="L475" s="110">
        <v>12</v>
      </c>
      <c r="M475" s="110">
        <v>12</v>
      </c>
      <c r="N475" s="110">
        <v>2</v>
      </c>
      <c r="O475" s="110">
        <v>2</v>
      </c>
      <c r="P475" s="155">
        <f t="shared" si="142"/>
        <v>14</v>
      </c>
      <c r="Q475" s="113">
        <v>7</v>
      </c>
      <c r="R475" s="112">
        <v>0</v>
      </c>
    </row>
    <row r="476" spans="2:18" x14ac:dyDescent="0.25">
      <c r="B476" s="238" t="s">
        <v>161</v>
      </c>
      <c r="C476" s="401"/>
      <c r="D476" s="239">
        <v>18</v>
      </c>
      <c r="E476" s="239">
        <v>280</v>
      </c>
      <c r="F476" s="239">
        <v>0</v>
      </c>
      <c r="G476" s="239">
        <v>165430</v>
      </c>
      <c r="H476" s="239">
        <v>6965</v>
      </c>
      <c r="I476" s="239">
        <v>16</v>
      </c>
      <c r="J476" s="239">
        <v>22</v>
      </c>
      <c r="K476" s="239"/>
      <c r="L476" s="239">
        <v>13</v>
      </c>
      <c r="M476" s="239">
        <v>13</v>
      </c>
      <c r="N476" s="239">
        <v>2</v>
      </c>
      <c r="O476" s="239">
        <v>3</v>
      </c>
      <c r="P476" s="155">
        <f t="shared" si="142"/>
        <v>16</v>
      </c>
      <c r="Q476" s="135">
        <v>8</v>
      </c>
      <c r="R476" s="135">
        <v>0</v>
      </c>
    </row>
    <row r="477" spans="2:18" x14ac:dyDescent="0.25">
      <c r="B477" s="237" t="s">
        <v>85</v>
      </c>
      <c r="C477" s="436"/>
      <c r="D477" s="239">
        <v>3</v>
      </c>
      <c r="E477" s="239">
        <v>18</v>
      </c>
      <c r="F477" s="239">
        <v>0</v>
      </c>
      <c r="G477" s="239">
        <v>0</v>
      </c>
      <c r="H477" s="239">
        <v>117782</v>
      </c>
      <c r="I477" s="239">
        <v>0</v>
      </c>
      <c r="J477" s="239">
        <v>39</v>
      </c>
      <c r="K477" s="239"/>
      <c r="L477" s="239">
        <v>34</v>
      </c>
      <c r="M477" s="239">
        <v>34</v>
      </c>
      <c r="N477" s="239">
        <v>0</v>
      </c>
      <c r="O477" s="239">
        <v>0</v>
      </c>
      <c r="P477" s="155">
        <f t="shared" si="142"/>
        <v>34</v>
      </c>
      <c r="Q477" s="114">
        <v>78</v>
      </c>
      <c r="R477" s="114">
        <v>0</v>
      </c>
    </row>
    <row r="478" spans="2:18" x14ac:dyDescent="0.25">
      <c r="B478" s="402"/>
      <c r="C478" s="403"/>
      <c r="D478" s="240">
        <f>D473+D474+D475+D476+D477</f>
        <v>106.9</v>
      </c>
      <c r="E478" s="240">
        <f t="shared" ref="E478:J478" si="143">E473+E474+E475+E476+E477</f>
        <v>5957</v>
      </c>
      <c r="F478" s="240">
        <f t="shared" si="143"/>
        <v>35</v>
      </c>
      <c r="G478" s="240">
        <f t="shared" si="143"/>
        <v>2126495</v>
      </c>
      <c r="H478" s="240">
        <f t="shared" si="143"/>
        <v>415173</v>
      </c>
      <c r="I478" s="240">
        <f t="shared" si="143"/>
        <v>136</v>
      </c>
      <c r="J478" s="240">
        <f t="shared" si="143"/>
        <v>151</v>
      </c>
      <c r="K478" s="240">
        <f>SUM(K473:K477)</f>
        <v>0</v>
      </c>
      <c r="L478" s="240">
        <f t="shared" ref="L478:O478" si="144">L473+L474+L475+L476+L477</f>
        <v>146</v>
      </c>
      <c r="M478" s="240">
        <f t="shared" si="144"/>
        <v>145</v>
      </c>
      <c r="N478" s="240">
        <f t="shared" si="144"/>
        <v>129</v>
      </c>
      <c r="O478" s="240">
        <f t="shared" si="144"/>
        <v>120</v>
      </c>
      <c r="P478" s="240">
        <f>P473+P474+P475+P476+P477</f>
        <v>265</v>
      </c>
      <c r="Q478" s="240">
        <f t="shared" ref="Q478:R478" si="145">Q473+Q474+Q475+Q476+Q477</f>
        <v>224</v>
      </c>
      <c r="R478" s="240">
        <f t="shared" si="145"/>
        <v>8</v>
      </c>
    </row>
    <row r="481" s="232" customFormat="1" x14ac:dyDescent="0.25"/>
  </sheetData>
  <mergeCells count="590">
    <mergeCell ref="P441:Q442"/>
    <mergeCell ref="K442:L442"/>
    <mergeCell ref="M442:N442"/>
    <mergeCell ref="C444:C448"/>
    <mergeCell ref="B449:C449"/>
    <mergeCell ref="G441:G443"/>
    <mergeCell ref="H441:H443"/>
    <mergeCell ref="I441:I443"/>
    <mergeCell ref="J441:J443"/>
    <mergeCell ref="K441:O441"/>
    <mergeCell ref="B441:B443"/>
    <mergeCell ref="C441:C443"/>
    <mergeCell ref="D441:D443"/>
    <mergeCell ref="E441:E443"/>
    <mergeCell ref="F441:F443"/>
    <mergeCell ref="Q420:R421"/>
    <mergeCell ref="L421:M421"/>
    <mergeCell ref="N421:O421"/>
    <mergeCell ref="P431:Q432"/>
    <mergeCell ref="K432:L432"/>
    <mergeCell ref="M432:N432"/>
    <mergeCell ref="C434:C438"/>
    <mergeCell ref="B439:C439"/>
    <mergeCell ref="C423:C427"/>
    <mergeCell ref="B428:C428"/>
    <mergeCell ref="E420:E422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J431:J433"/>
    <mergeCell ref="K431:O431"/>
    <mergeCell ref="K420:K422"/>
    <mergeCell ref="L420:P420"/>
    <mergeCell ref="G420:G422"/>
    <mergeCell ref="B420:B422"/>
    <mergeCell ref="C420:C422"/>
    <mergeCell ref="D420:D422"/>
    <mergeCell ref="F420:F422"/>
    <mergeCell ref="H420:H422"/>
    <mergeCell ref="I420:I422"/>
    <mergeCell ref="J420:J422"/>
    <mergeCell ref="B418:O418"/>
    <mergeCell ref="B405:O405"/>
    <mergeCell ref="K407:K409"/>
    <mergeCell ref="L407:P407"/>
    <mergeCell ref="Q407:R408"/>
    <mergeCell ref="L408:M408"/>
    <mergeCell ref="N408:O408"/>
    <mergeCell ref="I407:I409"/>
    <mergeCell ref="J407:J409"/>
    <mergeCell ref="C410:C414"/>
    <mergeCell ref="B415:C415"/>
    <mergeCell ref="B407:B409"/>
    <mergeCell ref="C407:C409"/>
    <mergeCell ref="D407:D409"/>
    <mergeCell ref="E407:E409"/>
    <mergeCell ref="F407:F409"/>
    <mergeCell ref="G407:G409"/>
    <mergeCell ref="H407:H409"/>
    <mergeCell ref="Q394:R395"/>
    <mergeCell ref="L395:M395"/>
    <mergeCell ref="N395:O395"/>
    <mergeCell ref="C397:C401"/>
    <mergeCell ref="B402:C402"/>
    <mergeCell ref="B392:O392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J394:J396"/>
    <mergeCell ref="K394:K396"/>
    <mergeCell ref="L394:P394"/>
    <mergeCell ref="Q367:R368"/>
    <mergeCell ref="L368:M368"/>
    <mergeCell ref="N368:O368"/>
    <mergeCell ref="C370:C374"/>
    <mergeCell ref="B375:C375"/>
    <mergeCell ref="B365:O365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J367:J369"/>
    <mergeCell ref="K367:K369"/>
    <mergeCell ref="L367:P367"/>
    <mergeCell ref="Q340:R341"/>
    <mergeCell ref="L341:M341"/>
    <mergeCell ref="N341:O341"/>
    <mergeCell ref="C343:C347"/>
    <mergeCell ref="B348:C348"/>
    <mergeCell ref="B338:O338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J340:J342"/>
    <mergeCell ref="K340:K342"/>
    <mergeCell ref="L340:P340"/>
    <mergeCell ref="Q313:R314"/>
    <mergeCell ref="L314:M314"/>
    <mergeCell ref="N314:O314"/>
    <mergeCell ref="C316:C320"/>
    <mergeCell ref="B321:C321"/>
    <mergeCell ref="H313:H315"/>
    <mergeCell ref="I313:I315"/>
    <mergeCell ref="J313:J315"/>
    <mergeCell ref="K313:K315"/>
    <mergeCell ref="L313:P313"/>
    <mergeCell ref="B311:O311"/>
    <mergeCell ref="B313:B315"/>
    <mergeCell ref="C313:C315"/>
    <mergeCell ref="D313:D315"/>
    <mergeCell ref="E313:E315"/>
    <mergeCell ref="F313:F315"/>
    <mergeCell ref="G313:G315"/>
    <mergeCell ref="B298:O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K302"/>
    <mergeCell ref="L300:P300"/>
    <mergeCell ref="L301:M301"/>
    <mergeCell ref="N301:O301"/>
    <mergeCell ref="C303:C307"/>
    <mergeCell ref="B308:C308"/>
    <mergeCell ref="Q300:R301"/>
    <mergeCell ref="Q287:R288"/>
    <mergeCell ref="L288:M288"/>
    <mergeCell ref="N288:O288"/>
    <mergeCell ref="C290:C294"/>
    <mergeCell ref="B295:C295"/>
    <mergeCell ref="B285:O285"/>
    <mergeCell ref="B287:B289"/>
    <mergeCell ref="C287:C289"/>
    <mergeCell ref="D287:D289"/>
    <mergeCell ref="E287:E289"/>
    <mergeCell ref="F287:F289"/>
    <mergeCell ref="G287:G289"/>
    <mergeCell ref="H287:H289"/>
    <mergeCell ref="I287:I289"/>
    <mergeCell ref="J287:J289"/>
    <mergeCell ref="K287:K289"/>
    <mergeCell ref="L287:P287"/>
    <mergeCell ref="Q235:R236"/>
    <mergeCell ref="L236:M236"/>
    <mergeCell ref="N236:O236"/>
    <mergeCell ref="C238:C242"/>
    <mergeCell ref="B243:C243"/>
    <mergeCell ref="B233:O233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P235"/>
    <mergeCell ref="E221:E223"/>
    <mergeCell ref="F221:F223"/>
    <mergeCell ref="G221:G223"/>
    <mergeCell ref="H221:H223"/>
    <mergeCell ref="I221:I223"/>
    <mergeCell ref="J221:J223"/>
    <mergeCell ref="K221:K223"/>
    <mergeCell ref="L221:P221"/>
    <mergeCell ref="L222:M222"/>
    <mergeCell ref="N222:O222"/>
    <mergeCell ref="C224:C228"/>
    <mergeCell ref="B229:C229"/>
    <mergeCell ref="Q221:R222"/>
    <mergeCell ref="B205:O205"/>
    <mergeCell ref="B207:B209"/>
    <mergeCell ref="C207:C209"/>
    <mergeCell ref="D207:D209"/>
    <mergeCell ref="E207:E209"/>
    <mergeCell ref="F207:F209"/>
    <mergeCell ref="G207:G209"/>
    <mergeCell ref="H207:H209"/>
    <mergeCell ref="I207:I209"/>
    <mergeCell ref="J207:J209"/>
    <mergeCell ref="K207:K209"/>
    <mergeCell ref="L207:P207"/>
    <mergeCell ref="Q207:R208"/>
    <mergeCell ref="L208:M208"/>
    <mergeCell ref="N208:O208"/>
    <mergeCell ref="C210:C214"/>
    <mergeCell ref="B215:C215"/>
    <mergeCell ref="B219:O219"/>
    <mergeCell ref="B221:B223"/>
    <mergeCell ref="C221:C223"/>
    <mergeCell ref="D221:D223"/>
    <mergeCell ref="Q177:R178"/>
    <mergeCell ref="L178:M178"/>
    <mergeCell ref="N178:O178"/>
    <mergeCell ref="C180:C184"/>
    <mergeCell ref="B185:C185"/>
    <mergeCell ref="B175:O175"/>
    <mergeCell ref="B177:B179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Q164:R165"/>
    <mergeCell ref="L165:M165"/>
    <mergeCell ref="N165:O165"/>
    <mergeCell ref="C167:C171"/>
    <mergeCell ref="B172:C172"/>
    <mergeCell ref="B162:O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02:R103"/>
    <mergeCell ref="L103:M103"/>
    <mergeCell ref="N103:O103"/>
    <mergeCell ref="C105:C109"/>
    <mergeCell ref="B110:C110"/>
    <mergeCell ref="B100:O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P102"/>
    <mergeCell ref="Q88:R89"/>
    <mergeCell ref="L89:M89"/>
    <mergeCell ref="N89:O89"/>
    <mergeCell ref="C91:C95"/>
    <mergeCell ref="B96:C96"/>
    <mergeCell ref="B86:O86"/>
    <mergeCell ref="K88:K90"/>
    <mergeCell ref="L88:P88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N75:O75"/>
    <mergeCell ref="C77:C81"/>
    <mergeCell ref="B82:C82"/>
    <mergeCell ref="B72:O72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P74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Q19:R20"/>
    <mergeCell ref="L20:M20"/>
    <mergeCell ref="N20:O20"/>
    <mergeCell ref="C22:C26"/>
    <mergeCell ref="I19:I21"/>
    <mergeCell ref="J19:J21"/>
    <mergeCell ref="B13:C13"/>
    <mergeCell ref="K5:K7"/>
    <mergeCell ref="L5:P5"/>
    <mergeCell ref="Q5:R6"/>
    <mergeCell ref="L6:M6"/>
    <mergeCell ref="N6:O6"/>
    <mergeCell ref="C8:C12"/>
    <mergeCell ref="B17:O17"/>
    <mergeCell ref="B19:B21"/>
    <mergeCell ref="C19:C21"/>
    <mergeCell ref="D19:D21"/>
    <mergeCell ref="K19:K21"/>
    <mergeCell ref="L19:P19"/>
    <mergeCell ref="F33:F35"/>
    <mergeCell ref="G33:G35"/>
    <mergeCell ref="B27:C27"/>
    <mergeCell ref="E19:E21"/>
    <mergeCell ref="F19:F21"/>
    <mergeCell ref="G19:G21"/>
    <mergeCell ref="B31:O31"/>
    <mergeCell ref="K33:K35"/>
    <mergeCell ref="L33:P33"/>
    <mergeCell ref="H19:H21"/>
    <mergeCell ref="Q33:R34"/>
    <mergeCell ref="L34:M34"/>
    <mergeCell ref="N34:O34"/>
    <mergeCell ref="L47:P47"/>
    <mergeCell ref="Q47:R48"/>
    <mergeCell ref="L48:M48"/>
    <mergeCell ref="N48:O48"/>
    <mergeCell ref="B45:O45"/>
    <mergeCell ref="B47:B49"/>
    <mergeCell ref="C47:C49"/>
    <mergeCell ref="D47:D49"/>
    <mergeCell ref="E47:E49"/>
    <mergeCell ref="F47:F49"/>
    <mergeCell ref="G47:G49"/>
    <mergeCell ref="H47:H49"/>
    <mergeCell ref="C36:C40"/>
    <mergeCell ref="B41:C41"/>
    <mergeCell ref="H33:H35"/>
    <mergeCell ref="I33:I35"/>
    <mergeCell ref="J33:J35"/>
    <mergeCell ref="B33:B35"/>
    <mergeCell ref="C33:C35"/>
    <mergeCell ref="D33:D35"/>
    <mergeCell ref="E33:E35"/>
    <mergeCell ref="C50:C54"/>
    <mergeCell ref="B55:C55"/>
    <mergeCell ref="I47:I49"/>
    <mergeCell ref="J47:J49"/>
    <mergeCell ref="K47:K49"/>
    <mergeCell ref="Q60:R61"/>
    <mergeCell ref="L61:M61"/>
    <mergeCell ref="N61:O61"/>
    <mergeCell ref="B58:O58"/>
    <mergeCell ref="B60:B62"/>
    <mergeCell ref="C60:C62"/>
    <mergeCell ref="D60:D62"/>
    <mergeCell ref="E60:E62"/>
    <mergeCell ref="F60:F62"/>
    <mergeCell ref="G60:G62"/>
    <mergeCell ref="H60:H62"/>
    <mergeCell ref="I60:I62"/>
    <mergeCell ref="Q116:R117"/>
    <mergeCell ref="L117:M117"/>
    <mergeCell ref="N117:O117"/>
    <mergeCell ref="C119:C123"/>
    <mergeCell ref="B124:C124"/>
    <mergeCell ref="C63:C67"/>
    <mergeCell ref="B68:C68"/>
    <mergeCell ref="J60:J62"/>
    <mergeCell ref="K60:K62"/>
    <mergeCell ref="L60:P60"/>
    <mergeCell ref="B114:O114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J116:J118"/>
    <mergeCell ref="K116:K118"/>
    <mergeCell ref="L116:P116"/>
    <mergeCell ref="Q74:R75"/>
    <mergeCell ref="L75:M75"/>
    <mergeCell ref="K138:K140"/>
    <mergeCell ref="L138:P138"/>
    <mergeCell ref="Q138:R139"/>
    <mergeCell ref="L139:M139"/>
    <mergeCell ref="N139:O139"/>
    <mergeCell ref="C141:C144"/>
    <mergeCell ref="B145:C145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Q151:R152"/>
    <mergeCell ref="L152:M152"/>
    <mergeCell ref="N152:O152"/>
    <mergeCell ref="C154:C158"/>
    <mergeCell ref="B159:C159"/>
    <mergeCell ref="B149:O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P151"/>
    <mergeCell ref="Q193:R194"/>
    <mergeCell ref="L194:M194"/>
    <mergeCell ref="N194:O194"/>
    <mergeCell ref="C196:C200"/>
    <mergeCell ref="B201:C201"/>
    <mergeCell ref="B191:O191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P193"/>
    <mergeCell ref="Q248:R249"/>
    <mergeCell ref="L249:M249"/>
    <mergeCell ref="N249:O249"/>
    <mergeCell ref="C251:C255"/>
    <mergeCell ref="B256:C256"/>
    <mergeCell ref="B246:O246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P248"/>
    <mergeCell ref="Q261:R262"/>
    <mergeCell ref="L262:M262"/>
    <mergeCell ref="N262:O262"/>
    <mergeCell ref="C264:C268"/>
    <mergeCell ref="B269:C269"/>
    <mergeCell ref="B259:O259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P261"/>
    <mergeCell ref="Q274:R275"/>
    <mergeCell ref="L275:M275"/>
    <mergeCell ref="N275:O275"/>
    <mergeCell ref="C277:C281"/>
    <mergeCell ref="B282:C282"/>
    <mergeCell ref="B272:O272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J274:J276"/>
    <mergeCell ref="K274:K276"/>
    <mergeCell ref="L274:P274"/>
    <mergeCell ref="Q326:R327"/>
    <mergeCell ref="L327:M327"/>
    <mergeCell ref="N327:O327"/>
    <mergeCell ref="C329:C333"/>
    <mergeCell ref="B334:C334"/>
    <mergeCell ref="B324:O324"/>
    <mergeCell ref="B326:B328"/>
    <mergeCell ref="C326:C328"/>
    <mergeCell ref="D326:D328"/>
    <mergeCell ref="E326:E328"/>
    <mergeCell ref="F326:F328"/>
    <mergeCell ref="G326:G328"/>
    <mergeCell ref="H326:H328"/>
    <mergeCell ref="I326:I328"/>
    <mergeCell ref="J326:J328"/>
    <mergeCell ref="K326:K328"/>
    <mergeCell ref="L326:P326"/>
    <mergeCell ref="Q354:R355"/>
    <mergeCell ref="L355:M355"/>
    <mergeCell ref="N355:O355"/>
    <mergeCell ref="C357:C361"/>
    <mergeCell ref="B362:C362"/>
    <mergeCell ref="B352:O352"/>
    <mergeCell ref="B354:B356"/>
    <mergeCell ref="C354:C356"/>
    <mergeCell ref="D354:D356"/>
    <mergeCell ref="E354:E356"/>
    <mergeCell ref="F354:F356"/>
    <mergeCell ref="G354:G356"/>
    <mergeCell ref="H354:H356"/>
    <mergeCell ref="I354:I356"/>
    <mergeCell ref="J354:J356"/>
    <mergeCell ref="K354:K356"/>
    <mergeCell ref="L354:P354"/>
    <mergeCell ref="Q381:R382"/>
    <mergeCell ref="L382:M382"/>
    <mergeCell ref="N382:O382"/>
    <mergeCell ref="C384:C388"/>
    <mergeCell ref="B389:C389"/>
    <mergeCell ref="B379:O379"/>
    <mergeCell ref="B381:B383"/>
    <mergeCell ref="C381:C383"/>
    <mergeCell ref="D381:D383"/>
    <mergeCell ref="E381:E383"/>
    <mergeCell ref="F381:F383"/>
    <mergeCell ref="G381:G383"/>
    <mergeCell ref="H381:H383"/>
    <mergeCell ref="I381:I383"/>
    <mergeCell ref="J381:J383"/>
    <mergeCell ref="K381:K383"/>
    <mergeCell ref="L381:P381"/>
    <mergeCell ref="B454:O454"/>
    <mergeCell ref="B456:B458"/>
    <mergeCell ref="C456:C458"/>
    <mergeCell ref="D456:D458"/>
    <mergeCell ref="E456:E458"/>
    <mergeCell ref="F456:F458"/>
    <mergeCell ref="G456:G458"/>
    <mergeCell ref="H456:H458"/>
    <mergeCell ref="I456:I458"/>
    <mergeCell ref="J456:J458"/>
    <mergeCell ref="K456:K458"/>
    <mergeCell ref="L456:P456"/>
    <mergeCell ref="Q470:R471"/>
    <mergeCell ref="L471:M471"/>
    <mergeCell ref="N471:O471"/>
    <mergeCell ref="C473:C477"/>
    <mergeCell ref="B478:C478"/>
    <mergeCell ref="Q456:R457"/>
    <mergeCell ref="L457:M457"/>
    <mergeCell ref="N457:O457"/>
    <mergeCell ref="C459:C463"/>
    <mergeCell ref="B464:C464"/>
    <mergeCell ref="B468:O468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J470:J472"/>
    <mergeCell ref="K470:K472"/>
    <mergeCell ref="L470:P470"/>
  </mergeCells>
  <pageMargins left="0.7" right="0.7" top="0.75" bottom="0.75" header="0.3" footer="0.3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390"/>
  <sheetViews>
    <sheetView topLeftCell="A370" workbookViewId="0">
      <selection activeCell="D395" sqref="D395"/>
    </sheetView>
  </sheetViews>
  <sheetFormatPr defaultRowHeight="15" x14ac:dyDescent="0.25"/>
  <cols>
    <col min="3" max="3" width="34" customWidth="1"/>
    <col min="4" max="4" width="15.5703125" customWidth="1"/>
    <col min="5" max="5" width="17.140625" customWidth="1"/>
    <col min="6" max="11" width="14.85546875" customWidth="1"/>
  </cols>
  <sheetData>
    <row r="3" spans="3:18" ht="18.75" x14ac:dyDescent="0.3">
      <c r="C3" s="405" t="s">
        <v>199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232"/>
      <c r="Q3" s="232"/>
      <c r="R3" s="232"/>
    </row>
    <row r="4" spans="3:18" x14ac:dyDescent="0.25"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3:18" ht="47.25" customHeight="1" x14ac:dyDescent="0.25">
      <c r="C5" s="406" t="s">
        <v>5</v>
      </c>
      <c r="D5" s="406" t="s">
        <v>12</v>
      </c>
      <c r="E5" s="406" t="s">
        <v>6</v>
      </c>
      <c r="F5" s="406" t="s">
        <v>17</v>
      </c>
      <c r="G5" s="406" t="s">
        <v>15</v>
      </c>
      <c r="H5" s="406" t="s">
        <v>100</v>
      </c>
      <c r="I5" s="406" t="s">
        <v>14</v>
      </c>
      <c r="J5" s="406" t="s">
        <v>13</v>
      </c>
      <c r="K5" s="406" t="s">
        <v>8</v>
      </c>
      <c r="L5" s="398" t="s">
        <v>113</v>
      </c>
      <c r="M5" s="409"/>
      <c r="N5" s="409"/>
      <c r="O5" s="409"/>
      <c r="P5" s="399"/>
      <c r="Q5" s="413" t="s">
        <v>16</v>
      </c>
      <c r="R5" s="413"/>
    </row>
    <row r="6" spans="3:18" ht="30" x14ac:dyDescent="0.25">
      <c r="C6" s="407"/>
      <c r="D6" s="407"/>
      <c r="E6" s="407"/>
      <c r="F6" s="407"/>
      <c r="G6" s="407"/>
      <c r="H6" s="407"/>
      <c r="I6" s="407"/>
      <c r="J6" s="407"/>
      <c r="K6" s="407"/>
      <c r="L6" s="398" t="s">
        <v>1</v>
      </c>
      <c r="M6" s="399"/>
      <c r="N6" s="398" t="s">
        <v>2</v>
      </c>
      <c r="O6" s="399"/>
      <c r="P6" s="236" t="s">
        <v>10</v>
      </c>
      <c r="Q6" s="413"/>
      <c r="R6" s="413"/>
    </row>
    <row r="7" spans="3:18" ht="21.75" customHeight="1" x14ac:dyDescent="0.25">
      <c r="C7" s="408"/>
      <c r="D7" s="408"/>
      <c r="E7" s="408"/>
      <c r="F7" s="408"/>
      <c r="G7" s="408"/>
      <c r="H7" s="408"/>
      <c r="I7" s="408"/>
      <c r="J7" s="408"/>
      <c r="K7" s="408"/>
      <c r="L7" s="236" t="s">
        <v>4</v>
      </c>
      <c r="M7" s="236" t="s">
        <v>3</v>
      </c>
      <c r="N7" s="236" t="s">
        <v>4</v>
      </c>
      <c r="O7" s="236" t="s">
        <v>3</v>
      </c>
      <c r="P7" s="236" t="s">
        <v>3</v>
      </c>
      <c r="Q7" s="242" t="s">
        <v>1</v>
      </c>
      <c r="R7" s="242" t="s">
        <v>2</v>
      </c>
    </row>
    <row r="8" spans="3:18" ht="21.75" customHeight="1" x14ac:dyDescent="0.25">
      <c r="C8" s="238" t="s">
        <v>0</v>
      </c>
      <c r="D8" s="400">
        <v>42767</v>
      </c>
      <c r="E8" s="155">
        <v>108</v>
      </c>
      <c r="F8" s="155">
        <v>3907</v>
      </c>
      <c r="G8" s="155">
        <v>27</v>
      </c>
      <c r="H8" s="239">
        <v>1054000</v>
      </c>
      <c r="I8" s="239">
        <v>106800</v>
      </c>
      <c r="J8" s="155">
        <v>68</v>
      </c>
      <c r="K8" s="155">
        <v>49</v>
      </c>
      <c r="L8" s="155">
        <v>67</v>
      </c>
      <c r="M8" s="155">
        <v>67</v>
      </c>
      <c r="N8" s="155">
        <v>114</v>
      </c>
      <c r="O8" s="155">
        <v>107</v>
      </c>
      <c r="P8" s="155">
        <f>O8+M8</f>
        <v>174</v>
      </c>
      <c r="Q8" s="156">
        <v>120</v>
      </c>
      <c r="R8" s="156">
        <v>17</v>
      </c>
    </row>
    <row r="9" spans="3:18" ht="21.75" customHeight="1" x14ac:dyDescent="0.25">
      <c r="C9" s="237" t="s">
        <v>24</v>
      </c>
      <c r="D9" s="401"/>
      <c r="E9" s="110">
        <v>17.95</v>
      </c>
      <c r="F9" s="110">
        <v>615</v>
      </c>
      <c r="G9" s="110">
        <v>3</v>
      </c>
      <c r="H9" s="110">
        <v>453830</v>
      </c>
      <c r="I9" s="110">
        <v>171595</v>
      </c>
      <c r="J9" s="110">
        <v>9</v>
      </c>
      <c r="K9" s="110">
        <v>58</v>
      </c>
      <c r="L9" s="110">
        <v>26</v>
      </c>
      <c r="M9" s="110">
        <v>26</v>
      </c>
      <c r="N9" s="110">
        <v>7</v>
      </c>
      <c r="O9" s="110">
        <v>7</v>
      </c>
      <c r="P9" s="155">
        <f t="shared" ref="P9:P12" si="0">O9+M9</f>
        <v>33</v>
      </c>
      <c r="Q9" s="110">
        <v>19</v>
      </c>
      <c r="R9" s="110">
        <v>0</v>
      </c>
    </row>
    <row r="10" spans="3:18" ht="21.75" customHeight="1" x14ac:dyDescent="0.25">
      <c r="C10" s="237" t="s">
        <v>25</v>
      </c>
      <c r="D10" s="401"/>
      <c r="E10" s="110">
        <v>22</v>
      </c>
      <c r="F10" s="110">
        <v>440</v>
      </c>
      <c r="G10" s="239">
        <v>0</v>
      </c>
      <c r="H10" s="110">
        <v>293496</v>
      </c>
      <c r="I10" s="110">
        <v>1350</v>
      </c>
      <c r="J10" s="110">
        <v>24</v>
      </c>
      <c r="K10" s="110">
        <v>3</v>
      </c>
      <c r="L10" s="110">
        <v>14</v>
      </c>
      <c r="M10" s="110">
        <v>14</v>
      </c>
      <c r="N10" s="110">
        <v>2</v>
      </c>
      <c r="O10" s="110">
        <v>2</v>
      </c>
      <c r="P10" s="155">
        <f t="shared" si="0"/>
        <v>16</v>
      </c>
      <c r="Q10" s="113">
        <v>7</v>
      </c>
      <c r="R10" s="112">
        <v>0</v>
      </c>
    </row>
    <row r="11" spans="3:18" ht="21.75" customHeight="1" x14ac:dyDescent="0.25">
      <c r="C11" s="238" t="s">
        <v>161</v>
      </c>
      <c r="D11" s="401"/>
      <c r="E11" s="239">
        <v>12</v>
      </c>
      <c r="F11" s="239">
        <v>240</v>
      </c>
      <c r="G11" s="239">
        <v>0</v>
      </c>
      <c r="H11" s="239">
        <v>159930</v>
      </c>
      <c r="I11" s="239">
        <v>5165</v>
      </c>
      <c r="J11" s="239">
        <v>18</v>
      </c>
      <c r="K11" s="239">
        <v>21</v>
      </c>
      <c r="L11" s="239">
        <v>15</v>
      </c>
      <c r="M11" s="239">
        <v>15</v>
      </c>
      <c r="N11" s="239">
        <v>2</v>
      </c>
      <c r="O11" s="239">
        <v>2</v>
      </c>
      <c r="P11" s="155">
        <f t="shared" si="0"/>
        <v>17</v>
      </c>
      <c r="Q11" s="135">
        <v>8</v>
      </c>
      <c r="R11" s="135">
        <v>0</v>
      </c>
    </row>
    <row r="12" spans="3:18" ht="21.75" customHeight="1" x14ac:dyDescent="0.25">
      <c r="C12" s="237" t="s">
        <v>85</v>
      </c>
      <c r="D12" s="436"/>
      <c r="E12" s="239">
        <v>8</v>
      </c>
      <c r="F12" s="239">
        <v>89</v>
      </c>
      <c r="G12" s="239">
        <v>0</v>
      </c>
      <c r="H12" s="239">
        <v>0</v>
      </c>
      <c r="I12" s="239">
        <v>132933</v>
      </c>
      <c r="J12" s="239">
        <v>0</v>
      </c>
      <c r="K12" s="239">
        <v>31</v>
      </c>
      <c r="L12" s="239">
        <v>31</v>
      </c>
      <c r="M12" s="239">
        <v>31</v>
      </c>
      <c r="N12" s="239">
        <v>0</v>
      </c>
      <c r="O12" s="239">
        <v>0</v>
      </c>
      <c r="P12" s="155">
        <f t="shared" si="0"/>
        <v>31</v>
      </c>
      <c r="Q12" s="114">
        <v>64</v>
      </c>
      <c r="R12" s="114">
        <v>0</v>
      </c>
    </row>
    <row r="13" spans="3:18" x14ac:dyDescent="0.25">
      <c r="C13" s="402"/>
      <c r="D13" s="403"/>
      <c r="E13" s="240">
        <f>E8+E9+E10+E11+E12</f>
        <v>167.95</v>
      </c>
      <c r="F13" s="252">
        <f t="shared" ref="F13:R13" si="1">F8+F9+F10+F11+F12</f>
        <v>5291</v>
      </c>
      <c r="G13" s="252">
        <f t="shared" si="1"/>
        <v>30</v>
      </c>
      <c r="H13" s="252">
        <f t="shared" si="1"/>
        <v>1961256</v>
      </c>
      <c r="I13" s="252">
        <f t="shared" si="1"/>
        <v>417843</v>
      </c>
      <c r="J13" s="252">
        <f t="shared" si="1"/>
        <v>119</v>
      </c>
      <c r="K13" s="252">
        <f t="shared" si="1"/>
        <v>162</v>
      </c>
      <c r="L13" s="252">
        <f t="shared" si="1"/>
        <v>153</v>
      </c>
      <c r="M13" s="252">
        <f t="shared" si="1"/>
        <v>153</v>
      </c>
      <c r="N13" s="252">
        <f t="shared" si="1"/>
        <v>125</v>
      </c>
      <c r="O13" s="252">
        <f t="shared" si="1"/>
        <v>118</v>
      </c>
      <c r="P13" s="252">
        <f t="shared" si="1"/>
        <v>271</v>
      </c>
      <c r="Q13" s="252">
        <f t="shared" si="1"/>
        <v>218</v>
      </c>
      <c r="R13" s="252">
        <f t="shared" si="1"/>
        <v>17</v>
      </c>
    </row>
    <row r="18" spans="3:18" ht="18.75" x14ac:dyDescent="0.3">
      <c r="C18" s="405" t="s">
        <v>200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232"/>
      <c r="Q18" s="232"/>
      <c r="R18" s="232"/>
    </row>
    <row r="19" spans="3:18" x14ac:dyDescent="0.25"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</row>
    <row r="20" spans="3:18" ht="15" customHeight="1" x14ac:dyDescent="0.25">
      <c r="C20" s="406" t="s">
        <v>5</v>
      </c>
      <c r="D20" s="406" t="s">
        <v>12</v>
      </c>
      <c r="E20" s="406" t="s">
        <v>6</v>
      </c>
      <c r="F20" s="406" t="s">
        <v>17</v>
      </c>
      <c r="G20" s="406" t="s">
        <v>15</v>
      </c>
      <c r="H20" s="406" t="s">
        <v>100</v>
      </c>
      <c r="I20" s="406" t="s">
        <v>14</v>
      </c>
      <c r="J20" s="406" t="s">
        <v>13</v>
      </c>
      <c r="K20" s="406" t="s">
        <v>8</v>
      </c>
      <c r="L20" s="398" t="s">
        <v>113</v>
      </c>
      <c r="M20" s="409"/>
      <c r="N20" s="409"/>
      <c r="O20" s="409"/>
      <c r="P20" s="399"/>
      <c r="Q20" s="413" t="s">
        <v>16</v>
      </c>
      <c r="R20" s="413"/>
    </row>
    <row r="21" spans="3:18" ht="30" x14ac:dyDescent="0.25">
      <c r="C21" s="407"/>
      <c r="D21" s="407"/>
      <c r="E21" s="407"/>
      <c r="F21" s="407"/>
      <c r="G21" s="407"/>
      <c r="H21" s="407"/>
      <c r="I21" s="407"/>
      <c r="J21" s="407"/>
      <c r="K21" s="407"/>
      <c r="L21" s="398" t="s">
        <v>1</v>
      </c>
      <c r="M21" s="399"/>
      <c r="N21" s="398" t="s">
        <v>2</v>
      </c>
      <c r="O21" s="399"/>
      <c r="P21" s="236" t="s">
        <v>10</v>
      </c>
      <c r="Q21" s="413"/>
      <c r="R21" s="413"/>
    </row>
    <row r="22" spans="3:18" x14ac:dyDescent="0.25">
      <c r="C22" s="408"/>
      <c r="D22" s="408"/>
      <c r="E22" s="408"/>
      <c r="F22" s="408"/>
      <c r="G22" s="408"/>
      <c r="H22" s="408"/>
      <c r="I22" s="408"/>
      <c r="J22" s="408"/>
      <c r="K22" s="408"/>
      <c r="L22" s="236" t="s">
        <v>4</v>
      </c>
      <c r="M22" s="236" t="s">
        <v>3</v>
      </c>
      <c r="N22" s="236" t="s">
        <v>4</v>
      </c>
      <c r="O22" s="236" t="s">
        <v>3</v>
      </c>
      <c r="P22" s="236" t="s">
        <v>3</v>
      </c>
      <c r="Q22" s="242" t="s">
        <v>1</v>
      </c>
      <c r="R22" s="242" t="s">
        <v>2</v>
      </c>
    </row>
    <row r="23" spans="3:18" x14ac:dyDescent="0.25">
      <c r="C23" s="238" t="s">
        <v>0</v>
      </c>
      <c r="D23" s="400">
        <v>42768</v>
      </c>
      <c r="E23" s="155">
        <v>102</v>
      </c>
      <c r="F23" s="155">
        <v>3515</v>
      </c>
      <c r="G23" s="155">
        <v>26</v>
      </c>
      <c r="H23" s="239">
        <v>1302000</v>
      </c>
      <c r="I23" s="239">
        <v>76000</v>
      </c>
      <c r="J23" s="155">
        <v>60</v>
      </c>
      <c r="K23" s="155">
        <v>53</v>
      </c>
      <c r="L23" s="155">
        <v>62</v>
      </c>
      <c r="M23" s="155">
        <v>62</v>
      </c>
      <c r="N23" s="155">
        <v>114</v>
      </c>
      <c r="O23" s="155">
        <v>104</v>
      </c>
      <c r="P23" s="155">
        <f>O23+M23</f>
        <v>166</v>
      </c>
      <c r="Q23" s="156">
        <v>124</v>
      </c>
      <c r="R23" s="156">
        <v>17</v>
      </c>
    </row>
    <row r="24" spans="3:18" x14ac:dyDescent="0.25">
      <c r="C24" s="237" t="s">
        <v>24</v>
      </c>
      <c r="D24" s="401"/>
      <c r="E24" s="110">
        <v>9.2799999999999994</v>
      </c>
      <c r="F24" s="110">
        <v>615</v>
      </c>
      <c r="G24" s="110">
        <v>0</v>
      </c>
      <c r="H24" s="110">
        <v>329850</v>
      </c>
      <c r="I24" s="110">
        <v>175995</v>
      </c>
      <c r="J24" s="110">
        <v>7</v>
      </c>
      <c r="K24" s="110">
        <v>37</v>
      </c>
      <c r="L24" s="110">
        <v>26</v>
      </c>
      <c r="M24" s="110">
        <v>26</v>
      </c>
      <c r="N24" s="110">
        <v>7</v>
      </c>
      <c r="O24" s="110">
        <v>3</v>
      </c>
      <c r="P24" s="155">
        <f t="shared" ref="P24:P27" si="2">O24+M24</f>
        <v>29</v>
      </c>
      <c r="Q24" s="110">
        <v>19</v>
      </c>
      <c r="R24" s="110">
        <v>0</v>
      </c>
    </row>
    <row r="25" spans="3:18" x14ac:dyDescent="0.25">
      <c r="C25" s="237" t="s">
        <v>25</v>
      </c>
      <c r="D25" s="401"/>
      <c r="E25" s="110">
        <v>22</v>
      </c>
      <c r="F25" s="110">
        <v>440</v>
      </c>
      <c r="G25" s="239">
        <v>11</v>
      </c>
      <c r="H25" s="110">
        <v>301921</v>
      </c>
      <c r="I25" s="110">
        <v>2649</v>
      </c>
      <c r="J25" s="110">
        <v>31</v>
      </c>
      <c r="K25" s="110">
        <v>31</v>
      </c>
      <c r="L25" s="110">
        <v>15</v>
      </c>
      <c r="M25" s="110">
        <v>15</v>
      </c>
      <c r="N25" s="110">
        <v>2</v>
      </c>
      <c r="O25" s="110">
        <v>2</v>
      </c>
      <c r="P25" s="155">
        <f t="shared" si="2"/>
        <v>17</v>
      </c>
      <c r="Q25" s="113">
        <v>7</v>
      </c>
      <c r="R25" s="112">
        <v>0</v>
      </c>
    </row>
    <row r="26" spans="3:18" x14ac:dyDescent="0.25">
      <c r="C26" s="238" t="s">
        <v>161</v>
      </c>
      <c r="D26" s="401"/>
      <c r="E26" s="239">
        <v>12</v>
      </c>
      <c r="F26" s="239">
        <v>241</v>
      </c>
      <c r="G26" s="239">
        <v>0</v>
      </c>
      <c r="H26" s="239">
        <v>147030</v>
      </c>
      <c r="I26" s="239">
        <v>3504</v>
      </c>
      <c r="J26" s="239">
        <v>19</v>
      </c>
      <c r="K26" s="239">
        <v>19</v>
      </c>
      <c r="L26" s="239">
        <v>12</v>
      </c>
      <c r="M26" s="239">
        <v>12</v>
      </c>
      <c r="N26" s="239">
        <v>2</v>
      </c>
      <c r="O26" s="239">
        <v>2</v>
      </c>
      <c r="P26" s="155">
        <f t="shared" si="2"/>
        <v>14</v>
      </c>
      <c r="Q26" s="135">
        <v>8</v>
      </c>
      <c r="R26" s="135">
        <v>0</v>
      </c>
    </row>
    <row r="27" spans="3:18" x14ac:dyDescent="0.25">
      <c r="C27" s="237" t="s">
        <v>85</v>
      </c>
      <c r="D27" s="436"/>
      <c r="E27" s="239">
        <v>19.25</v>
      </c>
      <c r="F27" s="239">
        <v>30</v>
      </c>
      <c r="G27" s="239">
        <v>0</v>
      </c>
      <c r="H27" s="239">
        <v>0</v>
      </c>
      <c r="I27" s="239">
        <v>122104</v>
      </c>
      <c r="J27" s="239">
        <v>0</v>
      </c>
      <c r="K27" s="239">
        <v>35</v>
      </c>
      <c r="L27" s="239">
        <v>29</v>
      </c>
      <c r="M27" s="239">
        <v>59</v>
      </c>
      <c r="N27" s="239">
        <v>0</v>
      </c>
      <c r="O27" s="239">
        <v>0</v>
      </c>
      <c r="P27" s="155">
        <f t="shared" si="2"/>
        <v>59</v>
      </c>
      <c r="Q27" s="114">
        <v>65</v>
      </c>
      <c r="R27" s="114">
        <v>0</v>
      </c>
    </row>
    <row r="28" spans="3:18" x14ac:dyDescent="0.25">
      <c r="C28" s="402"/>
      <c r="D28" s="403"/>
      <c r="E28" s="240">
        <f>E23+E24+E25+E26+E27</f>
        <v>164.53</v>
      </c>
      <c r="F28" s="252">
        <f t="shared" ref="F28:R28" si="3">F23+F24+F25+F26+F27</f>
        <v>4841</v>
      </c>
      <c r="G28" s="252">
        <f t="shared" si="3"/>
        <v>37</v>
      </c>
      <c r="H28" s="252">
        <f t="shared" si="3"/>
        <v>2080801</v>
      </c>
      <c r="I28" s="252">
        <f t="shared" si="3"/>
        <v>380252</v>
      </c>
      <c r="J28" s="252">
        <f t="shared" si="3"/>
        <v>117</v>
      </c>
      <c r="K28" s="252">
        <f t="shared" si="3"/>
        <v>175</v>
      </c>
      <c r="L28" s="252">
        <f t="shared" si="3"/>
        <v>144</v>
      </c>
      <c r="M28" s="252">
        <f t="shared" si="3"/>
        <v>174</v>
      </c>
      <c r="N28" s="252">
        <f t="shared" si="3"/>
        <v>125</v>
      </c>
      <c r="O28" s="252">
        <f t="shared" si="3"/>
        <v>111</v>
      </c>
      <c r="P28" s="252">
        <f t="shared" si="3"/>
        <v>285</v>
      </c>
      <c r="Q28" s="252">
        <f t="shared" si="3"/>
        <v>223</v>
      </c>
      <c r="R28" s="252">
        <f t="shared" si="3"/>
        <v>17</v>
      </c>
    </row>
    <row r="31" spans="3:18" x14ac:dyDescent="0.25"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3:18" x14ac:dyDescent="0.25"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</row>
    <row r="33" spans="3:18" ht="18.75" x14ac:dyDescent="0.3">
      <c r="C33" s="451" t="s">
        <v>201</v>
      </c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232"/>
      <c r="P33" s="232"/>
      <c r="Q33" s="232"/>
      <c r="R33" s="232"/>
    </row>
    <row r="34" spans="3:18" x14ac:dyDescent="0.25"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</row>
    <row r="35" spans="3:18" ht="15" customHeight="1" x14ac:dyDescent="0.25">
      <c r="C35" s="406" t="s">
        <v>5</v>
      </c>
      <c r="D35" s="406" t="s">
        <v>12</v>
      </c>
      <c r="E35" s="406" t="s">
        <v>6</v>
      </c>
      <c r="F35" s="406" t="s">
        <v>17</v>
      </c>
      <c r="G35" s="406" t="s">
        <v>15</v>
      </c>
      <c r="H35" s="406" t="s">
        <v>100</v>
      </c>
      <c r="I35" s="406" t="s">
        <v>14</v>
      </c>
      <c r="J35" s="406" t="s">
        <v>13</v>
      </c>
      <c r="K35" s="406" t="s">
        <v>8</v>
      </c>
      <c r="L35" s="398" t="s">
        <v>113</v>
      </c>
      <c r="M35" s="409"/>
      <c r="N35" s="409"/>
      <c r="O35" s="409"/>
      <c r="P35" s="399"/>
      <c r="Q35" s="394" t="s">
        <v>16</v>
      </c>
      <c r="R35" s="395"/>
    </row>
    <row r="36" spans="3:18" ht="30" x14ac:dyDescent="0.25">
      <c r="C36" s="407"/>
      <c r="D36" s="407"/>
      <c r="E36" s="407"/>
      <c r="F36" s="407"/>
      <c r="G36" s="407"/>
      <c r="H36" s="407"/>
      <c r="I36" s="407"/>
      <c r="J36" s="407"/>
      <c r="K36" s="407"/>
      <c r="L36" s="398" t="s">
        <v>1</v>
      </c>
      <c r="M36" s="399"/>
      <c r="N36" s="398" t="s">
        <v>2</v>
      </c>
      <c r="O36" s="399"/>
      <c r="P36" s="236" t="s">
        <v>10</v>
      </c>
      <c r="Q36" s="396"/>
      <c r="R36" s="397"/>
    </row>
    <row r="37" spans="3:18" x14ac:dyDescent="0.25">
      <c r="C37" s="408"/>
      <c r="D37" s="408"/>
      <c r="E37" s="408"/>
      <c r="F37" s="408"/>
      <c r="G37" s="408"/>
      <c r="H37" s="408"/>
      <c r="I37" s="408"/>
      <c r="J37" s="408"/>
      <c r="K37" s="408"/>
      <c r="L37" s="236" t="s">
        <v>4</v>
      </c>
      <c r="M37" s="236" t="s">
        <v>3</v>
      </c>
      <c r="N37" s="236" t="s">
        <v>4</v>
      </c>
      <c r="O37" s="236" t="s">
        <v>3</v>
      </c>
      <c r="P37" s="236" t="s">
        <v>3</v>
      </c>
      <c r="Q37" s="242" t="s">
        <v>1</v>
      </c>
      <c r="R37" s="242" t="s">
        <v>2</v>
      </c>
    </row>
    <row r="38" spans="3:18" x14ac:dyDescent="0.25">
      <c r="C38" s="238" t="s">
        <v>0</v>
      </c>
      <c r="D38" s="400">
        <v>42769</v>
      </c>
      <c r="E38" s="244">
        <v>45</v>
      </c>
      <c r="F38" s="244">
        <v>3050</v>
      </c>
      <c r="G38" s="244">
        <v>0</v>
      </c>
      <c r="H38" s="244">
        <v>1180000</v>
      </c>
      <c r="I38" s="245">
        <v>37000</v>
      </c>
      <c r="J38" s="244">
        <v>25</v>
      </c>
      <c r="K38" s="244">
        <v>16</v>
      </c>
      <c r="L38" s="244">
        <v>58</v>
      </c>
      <c r="M38" s="244">
        <v>52</v>
      </c>
      <c r="N38" s="244">
        <v>93</v>
      </c>
      <c r="O38" s="244">
        <v>86</v>
      </c>
      <c r="P38" s="246">
        <f>M38+O38</f>
        <v>138</v>
      </c>
      <c r="Q38" s="246">
        <v>97</v>
      </c>
      <c r="R38" s="156">
        <v>10</v>
      </c>
    </row>
    <row r="39" spans="3:18" x14ac:dyDescent="0.25">
      <c r="C39" s="237" t="s">
        <v>24</v>
      </c>
      <c r="D39" s="401"/>
      <c r="E39" s="110">
        <v>36.57</v>
      </c>
      <c r="F39" s="110">
        <v>578</v>
      </c>
      <c r="G39" s="110">
        <v>0.63</v>
      </c>
      <c r="H39" s="110">
        <v>465228</v>
      </c>
      <c r="I39" s="110">
        <v>167635</v>
      </c>
      <c r="J39" s="110">
        <v>19</v>
      </c>
      <c r="K39" s="110">
        <v>10</v>
      </c>
      <c r="L39" s="110">
        <v>26</v>
      </c>
      <c r="M39" s="110">
        <v>27</v>
      </c>
      <c r="N39" s="110">
        <v>4</v>
      </c>
      <c r="O39" s="110">
        <v>0</v>
      </c>
      <c r="P39" s="246">
        <f t="shared" ref="P39:P42" si="4">M39+O39</f>
        <v>27</v>
      </c>
      <c r="Q39" s="110">
        <v>0</v>
      </c>
      <c r="R39" s="110">
        <v>19</v>
      </c>
    </row>
    <row r="40" spans="3:18" x14ac:dyDescent="0.25">
      <c r="C40" s="237" t="s">
        <v>25</v>
      </c>
      <c r="D40" s="401"/>
      <c r="E40" s="247">
        <v>21</v>
      </c>
      <c r="F40" s="247">
        <v>440</v>
      </c>
      <c r="G40" s="247">
        <v>14</v>
      </c>
      <c r="H40" s="247">
        <v>259130</v>
      </c>
      <c r="I40" s="247">
        <v>2416</v>
      </c>
      <c r="J40" s="247">
        <v>35</v>
      </c>
      <c r="K40" s="247">
        <v>4</v>
      </c>
      <c r="L40" s="247">
        <v>15</v>
      </c>
      <c r="M40" s="247">
        <v>2</v>
      </c>
      <c r="N40" s="247">
        <v>2</v>
      </c>
      <c r="O40" s="248">
        <v>17</v>
      </c>
      <c r="P40" s="246">
        <f t="shared" si="4"/>
        <v>19</v>
      </c>
      <c r="Q40" s="113">
        <v>0</v>
      </c>
      <c r="R40" s="112">
        <v>0</v>
      </c>
    </row>
    <row r="41" spans="3:18" x14ac:dyDescent="0.25">
      <c r="C41" s="238" t="s">
        <v>161</v>
      </c>
      <c r="D41" s="401"/>
      <c r="E41" s="239">
        <v>185</v>
      </c>
      <c r="F41" s="249">
        <v>250</v>
      </c>
      <c r="G41" s="232">
        <v>0</v>
      </c>
      <c r="H41" s="250">
        <v>153130</v>
      </c>
      <c r="I41" s="249">
        <v>8065</v>
      </c>
      <c r="J41" s="249">
        <v>18</v>
      </c>
      <c r="K41" s="249">
        <v>21</v>
      </c>
      <c r="L41" s="239">
        <v>12</v>
      </c>
      <c r="M41" s="239">
        <v>14</v>
      </c>
      <c r="N41" s="239">
        <v>2</v>
      </c>
      <c r="O41" s="239">
        <v>1</v>
      </c>
      <c r="P41" s="246">
        <v>15</v>
      </c>
      <c r="Q41" s="135">
        <v>8</v>
      </c>
      <c r="R41" s="135">
        <v>0</v>
      </c>
    </row>
    <row r="42" spans="3:18" x14ac:dyDescent="0.25">
      <c r="C42" s="237" t="s">
        <v>85</v>
      </c>
      <c r="D42" s="436"/>
      <c r="E42" s="239">
        <v>12.85</v>
      </c>
      <c r="F42" s="239">
        <v>20</v>
      </c>
      <c r="G42" s="239">
        <v>0</v>
      </c>
      <c r="H42" s="239">
        <v>0</v>
      </c>
      <c r="I42" s="239">
        <v>182142.3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239">
        <v>0</v>
      </c>
      <c r="P42" s="246">
        <f t="shared" si="4"/>
        <v>0</v>
      </c>
      <c r="Q42" s="114">
        <v>66</v>
      </c>
      <c r="R42" s="114">
        <v>0</v>
      </c>
    </row>
    <row r="43" spans="3:18" x14ac:dyDescent="0.25">
      <c r="C43" s="402"/>
      <c r="D43" s="403"/>
      <c r="E43" s="240">
        <f>E38+E39+E40+E41+E42</f>
        <v>300.42</v>
      </c>
      <c r="F43" s="252">
        <f t="shared" ref="F43:R43" si="5">F38+F39+F40+F41+F42</f>
        <v>4338</v>
      </c>
      <c r="G43" s="252">
        <f t="shared" si="5"/>
        <v>14.63</v>
      </c>
      <c r="H43" s="252">
        <f t="shared" si="5"/>
        <v>2057488</v>
      </c>
      <c r="I43" s="252">
        <f t="shared" si="5"/>
        <v>397258.3</v>
      </c>
      <c r="J43" s="252">
        <f t="shared" si="5"/>
        <v>97</v>
      </c>
      <c r="K43" s="252">
        <f t="shared" si="5"/>
        <v>51</v>
      </c>
      <c r="L43" s="252">
        <f t="shared" si="5"/>
        <v>111</v>
      </c>
      <c r="M43" s="252">
        <f t="shared" si="5"/>
        <v>95</v>
      </c>
      <c r="N43" s="252">
        <f t="shared" si="5"/>
        <v>101</v>
      </c>
      <c r="O43" s="252">
        <f t="shared" si="5"/>
        <v>104</v>
      </c>
      <c r="P43" s="252">
        <f t="shared" si="5"/>
        <v>199</v>
      </c>
      <c r="Q43" s="252">
        <f t="shared" si="5"/>
        <v>171</v>
      </c>
      <c r="R43" s="252">
        <f t="shared" si="5"/>
        <v>29</v>
      </c>
    </row>
    <row r="44" spans="3:18" x14ac:dyDescent="0.25"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3:18" x14ac:dyDescent="0.25"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  <row r="46" spans="3:18" x14ac:dyDescent="0.25"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</row>
    <row r="47" spans="3:18" ht="18.75" x14ac:dyDescent="0.3">
      <c r="C47" s="451" t="s">
        <v>202</v>
      </c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232"/>
      <c r="P47" s="232"/>
      <c r="Q47" s="232"/>
      <c r="R47" s="232"/>
    </row>
    <row r="48" spans="3:18" x14ac:dyDescent="0.25"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</row>
    <row r="49" spans="3:18" ht="15" customHeight="1" x14ac:dyDescent="0.25">
      <c r="C49" s="406" t="s">
        <v>5</v>
      </c>
      <c r="D49" s="406" t="s">
        <v>12</v>
      </c>
      <c r="E49" s="406" t="s">
        <v>6</v>
      </c>
      <c r="F49" s="406" t="s">
        <v>17</v>
      </c>
      <c r="G49" s="406" t="s">
        <v>15</v>
      </c>
      <c r="H49" s="406" t="s">
        <v>100</v>
      </c>
      <c r="I49" s="406" t="s">
        <v>14</v>
      </c>
      <c r="J49" s="406" t="s">
        <v>13</v>
      </c>
      <c r="K49" s="406" t="s">
        <v>8</v>
      </c>
      <c r="L49" s="398" t="s">
        <v>113</v>
      </c>
      <c r="M49" s="409"/>
      <c r="N49" s="409"/>
      <c r="O49" s="409"/>
      <c r="P49" s="399"/>
      <c r="Q49" s="394" t="s">
        <v>16</v>
      </c>
      <c r="R49" s="395"/>
    </row>
    <row r="50" spans="3:18" ht="30" x14ac:dyDescent="0.25">
      <c r="C50" s="407"/>
      <c r="D50" s="407"/>
      <c r="E50" s="407"/>
      <c r="F50" s="407"/>
      <c r="G50" s="407"/>
      <c r="H50" s="407"/>
      <c r="I50" s="407"/>
      <c r="J50" s="407"/>
      <c r="K50" s="407"/>
      <c r="L50" s="398" t="s">
        <v>1</v>
      </c>
      <c r="M50" s="399"/>
      <c r="N50" s="398" t="s">
        <v>2</v>
      </c>
      <c r="O50" s="399"/>
      <c r="P50" s="236" t="s">
        <v>10</v>
      </c>
      <c r="Q50" s="396"/>
      <c r="R50" s="397"/>
    </row>
    <row r="51" spans="3:18" x14ac:dyDescent="0.25">
      <c r="C51" s="408"/>
      <c r="D51" s="408"/>
      <c r="E51" s="408"/>
      <c r="F51" s="408"/>
      <c r="G51" s="408"/>
      <c r="H51" s="408"/>
      <c r="I51" s="408"/>
      <c r="J51" s="408"/>
      <c r="K51" s="408"/>
      <c r="L51" s="236" t="s">
        <v>4</v>
      </c>
      <c r="M51" s="236" t="s">
        <v>3</v>
      </c>
      <c r="N51" s="236" t="s">
        <v>4</v>
      </c>
      <c r="O51" s="236" t="s">
        <v>3</v>
      </c>
      <c r="P51" s="236" t="s">
        <v>3</v>
      </c>
      <c r="Q51" s="242" t="s">
        <v>1</v>
      </c>
      <c r="R51" s="242" t="s">
        <v>2</v>
      </c>
    </row>
    <row r="52" spans="3:18" x14ac:dyDescent="0.25">
      <c r="C52" s="238" t="s">
        <v>0</v>
      </c>
      <c r="D52" s="400">
        <v>42770</v>
      </c>
      <c r="E52" s="244">
        <v>135</v>
      </c>
      <c r="F52" s="244">
        <v>1760</v>
      </c>
      <c r="G52" s="244">
        <v>9</v>
      </c>
      <c r="H52" s="244">
        <v>1285000</v>
      </c>
      <c r="I52" s="245">
        <v>74100</v>
      </c>
      <c r="J52" s="244">
        <v>33</v>
      </c>
      <c r="K52" s="244">
        <v>19</v>
      </c>
      <c r="L52" s="244">
        <v>29</v>
      </c>
      <c r="M52" s="244">
        <v>30</v>
      </c>
      <c r="N52" s="244">
        <v>57</v>
      </c>
      <c r="O52" s="244">
        <v>56</v>
      </c>
      <c r="P52" s="246">
        <f>M52+O52</f>
        <v>86</v>
      </c>
      <c r="Q52" s="246">
        <v>36</v>
      </c>
      <c r="R52" s="156">
        <v>6</v>
      </c>
    </row>
    <row r="53" spans="3:18" x14ac:dyDescent="0.25">
      <c r="C53" s="237" t="s">
        <v>24</v>
      </c>
      <c r="D53" s="401"/>
      <c r="E53" s="110">
        <v>20</v>
      </c>
      <c r="F53" s="110">
        <v>75</v>
      </c>
      <c r="G53" s="110">
        <v>3</v>
      </c>
      <c r="H53" s="110">
        <v>567348</v>
      </c>
      <c r="I53" s="110">
        <v>600</v>
      </c>
      <c r="J53" s="110">
        <v>0</v>
      </c>
      <c r="K53" s="110">
        <v>33</v>
      </c>
      <c r="L53" s="110">
        <v>6</v>
      </c>
      <c r="M53" s="110">
        <v>4</v>
      </c>
      <c r="N53" s="110">
        <v>4</v>
      </c>
      <c r="O53" s="110">
        <v>0</v>
      </c>
      <c r="P53" s="246">
        <f t="shared" ref="P53:P56" si="6">M53+O53</f>
        <v>4</v>
      </c>
      <c r="Q53" s="110">
        <v>0</v>
      </c>
      <c r="R53" s="110">
        <v>0</v>
      </c>
    </row>
    <row r="54" spans="3:18" x14ac:dyDescent="0.25">
      <c r="C54" s="237" t="s">
        <v>25</v>
      </c>
      <c r="D54" s="401"/>
      <c r="E54" s="247">
        <v>23</v>
      </c>
      <c r="F54" s="247">
        <v>550</v>
      </c>
      <c r="G54" s="247">
        <v>3</v>
      </c>
      <c r="H54" s="247">
        <v>294030</v>
      </c>
      <c r="I54" s="247">
        <v>1486</v>
      </c>
      <c r="J54" s="247">
        <v>28</v>
      </c>
      <c r="K54" s="247">
        <v>1</v>
      </c>
      <c r="L54" s="247">
        <v>14</v>
      </c>
      <c r="M54" s="247">
        <v>2</v>
      </c>
      <c r="N54" s="247">
        <v>2</v>
      </c>
      <c r="O54" s="248">
        <v>16</v>
      </c>
      <c r="P54" s="246">
        <f t="shared" si="6"/>
        <v>18</v>
      </c>
      <c r="Q54" s="113">
        <v>0</v>
      </c>
      <c r="R54" s="112">
        <v>0</v>
      </c>
    </row>
    <row r="55" spans="3:18" x14ac:dyDescent="0.25">
      <c r="C55" s="238" t="s">
        <v>161</v>
      </c>
      <c r="D55" s="401"/>
      <c r="E55" s="239">
        <v>12</v>
      </c>
      <c r="F55" s="239">
        <v>0</v>
      </c>
      <c r="G55" s="239">
        <v>0</v>
      </c>
      <c r="H55" s="239">
        <v>145930</v>
      </c>
      <c r="I55" s="239">
        <v>9620</v>
      </c>
      <c r="J55" s="239">
        <v>19</v>
      </c>
      <c r="K55" s="239">
        <v>22</v>
      </c>
      <c r="L55" s="239">
        <v>12</v>
      </c>
      <c r="M55" s="239">
        <v>3</v>
      </c>
      <c r="N55" s="239">
        <v>2</v>
      </c>
      <c r="O55" s="239">
        <v>1</v>
      </c>
      <c r="P55" s="246">
        <f t="shared" si="6"/>
        <v>4</v>
      </c>
      <c r="Q55" s="135">
        <v>8</v>
      </c>
      <c r="R55" s="135">
        <v>0</v>
      </c>
    </row>
    <row r="56" spans="3:18" x14ac:dyDescent="0.25">
      <c r="C56" s="237" t="s">
        <v>85</v>
      </c>
      <c r="D56" s="436"/>
      <c r="E56" s="239">
        <v>2.6</v>
      </c>
      <c r="F56" s="239">
        <v>0</v>
      </c>
      <c r="G56" s="239">
        <v>0</v>
      </c>
      <c r="H56" s="239">
        <v>0</v>
      </c>
      <c r="I56" s="239">
        <v>11948.5</v>
      </c>
      <c r="J56" s="239">
        <v>0</v>
      </c>
      <c r="K56" s="239">
        <v>0</v>
      </c>
      <c r="L56" s="239">
        <v>0</v>
      </c>
      <c r="M56" s="239">
        <v>0</v>
      </c>
      <c r="N56" s="239">
        <v>0</v>
      </c>
      <c r="O56" s="239">
        <v>0</v>
      </c>
      <c r="P56" s="246">
        <f t="shared" si="6"/>
        <v>0</v>
      </c>
      <c r="Q56" s="114">
        <v>3</v>
      </c>
      <c r="R56" s="114">
        <v>0</v>
      </c>
    </row>
    <row r="57" spans="3:18" x14ac:dyDescent="0.25">
      <c r="C57" s="402"/>
      <c r="D57" s="403"/>
      <c r="E57" s="240">
        <f>E52+E53+E54+E55+E56</f>
        <v>192.6</v>
      </c>
      <c r="F57" s="252">
        <f t="shared" ref="F57:R57" si="7">F52+F53+F54+F55+F56</f>
        <v>2385</v>
      </c>
      <c r="G57" s="252">
        <f t="shared" si="7"/>
        <v>15</v>
      </c>
      <c r="H57" s="252">
        <f t="shared" si="7"/>
        <v>2292308</v>
      </c>
      <c r="I57" s="252">
        <f t="shared" si="7"/>
        <v>97754.5</v>
      </c>
      <c r="J57" s="252">
        <f t="shared" si="7"/>
        <v>80</v>
      </c>
      <c r="K57" s="252">
        <f t="shared" si="7"/>
        <v>75</v>
      </c>
      <c r="L57" s="252">
        <f t="shared" si="7"/>
        <v>61</v>
      </c>
      <c r="M57" s="252">
        <f t="shared" si="7"/>
        <v>39</v>
      </c>
      <c r="N57" s="252">
        <f t="shared" si="7"/>
        <v>65</v>
      </c>
      <c r="O57" s="252">
        <f t="shared" si="7"/>
        <v>73</v>
      </c>
      <c r="P57" s="252">
        <f t="shared" si="7"/>
        <v>112</v>
      </c>
      <c r="Q57" s="252">
        <f t="shared" si="7"/>
        <v>47</v>
      </c>
      <c r="R57" s="252">
        <f t="shared" si="7"/>
        <v>6</v>
      </c>
    </row>
    <row r="58" spans="3:18" x14ac:dyDescent="0.25"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</row>
    <row r="59" spans="3:18" x14ac:dyDescent="0.25"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</row>
    <row r="60" spans="3:18" x14ac:dyDescent="0.25"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</row>
    <row r="61" spans="3:18" ht="18.75" x14ac:dyDescent="0.3">
      <c r="C61" s="451" t="s">
        <v>203</v>
      </c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232"/>
      <c r="P61" s="232"/>
      <c r="Q61" s="232"/>
      <c r="R61" s="232"/>
    </row>
    <row r="62" spans="3:18" x14ac:dyDescent="0.25"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</row>
    <row r="63" spans="3:18" ht="15" customHeight="1" x14ac:dyDescent="0.25">
      <c r="C63" s="406" t="s">
        <v>5</v>
      </c>
      <c r="D63" s="406" t="s">
        <v>12</v>
      </c>
      <c r="E63" s="406" t="s">
        <v>6</v>
      </c>
      <c r="F63" s="406" t="s">
        <v>17</v>
      </c>
      <c r="G63" s="406" t="s">
        <v>15</v>
      </c>
      <c r="H63" s="406" t="s">
        <v>100</v>
      </c>
      <c r="I63" s="406" t="s">
        <v>14</v>
      </c>
      <c r="J63" s="406" t="s">
        <v>13</v>
      </c>
      <c r="K63" s="406" t="s">
        <v>8</v>
      </c>
      <c r="L63" s="398" t="s">
        <v>113</v>
      </c>
      <c r="M63" s="409"/>
      <c r="N63" s="409"/>
      <c r="O63" s="409"/>
      <c r="P63" s="399"/>
      <c r="Q63" s="394" t="s">
        <v>16</v>
      </c>
      <c r="R63" s="395"/>
    </row>
    <row r="64" spans="3:18" ht="30" x14ac:dyDescent="0.25">
      <c r="C64" s="407"/>
      <c r="D64" s="407"/>
      <c r="E64" s="407"/>
      <c r="F64" s="407"/>
      <c r="G64" s="407"/>
      <c r="H64" s="407"/>
      <c r="I64" s="407"/>
      <c r="J64" s="407"/>
      <c r="K64" s="407"/>
      <c r="L64" s="398" t="s">
        <v>1</v>
      </c>
      <c r="M64" s="399"/>
      <c r="N64" s="398" t="s">
        <v>2</v>
      </c>
      <c r="O64" s="399"/>
      <c r="P64" s="236" t="s">
        <v>10</v>
      </c>
      <c r="Q64" s="396"/>
      <c r="R64" s="397"/>
    </row>
    <row r="65" spans="3:18" x14ac:dyDescent="0.25">
      <c r="C65" s="408"/>
      <c r="D65" s="408"/>
      <c r="E65" s="408"/>
      <c r="F65" s="408"/>
      <c r="G65" s="408"/>
      <c r="H65" s="408"/>
      <c r="I65" s="408"/>
      <c r="J65" s="408"/>
      <c r="K65" s="408"/>
      <c r="L65" s="236" t="s">
        <v>4</v>
      </c>
      <c r="M65" s="236" t="s">
        <v>3</v>
      </c>
      <c r="N65" s="236" t="s">
        <v>4</v>
      </c>
      <c r="O65" s="236" t="s">
        <v>3</v>
      </c>
      <c r="P65" s="236" t="s">
        <v>3</v>
      </c>
      <c r="Q65" s="242" t="s">
        <v>1</v>
      </c>
      <c r="R65" s="242" t="s">
        <v>2</v>
      </c>
    </row>
    <row r="66" spans="3:18" x14ac:dyDescent="0.25">
      <c r="C66" s="238" t="s">
        <v>0</v>
      </c>
      <c r="D66" s="400">
        <v>42771</v>
      </c>
      <c r="E66" s="244">
        <v>50</v>
      </c>
      <c r="F66" s="244">
        <v>2990</v>
      </c>
      <c r="G66" s="244">
        <v>27</v>
      </c>
      <c r="H66" s="244">
        <v>1750000</v>
      </c>
      <c r="I66" s="245">
        <v>98000</v>
      </c>
      <c r="J66" s="244">
        <v>60</v>
      </c>
      <c r="K66" s="244">
        <v>20</v>
      </c>
      <c r="L66" s="244">
        <v>23</v>
      </c>
      <c r="M66" s="244">
        <v>23</v>
      </c>
      <c r="N66" s="244">
        <v>99</v>
      </c>
      <c r="O66" s="244">
        <v>89</v>
      </c>
      <c r="P66" s="244">
        <f>M66+O66</f>
        <v>112</v>
      </c>
      <c r="Q66" s="246">
        <v>27</v>
      </c>
      <c r="R66" s="246">
        <v>14</v>
      </c>
    </row>
    <row r="67" spans="3:18" x14ac:dyDescent="0.25">
      <c r="C67" s="237" t="s">
        <v>24</v>
      </c>
      <c r="D67" s="401"/>
      <c r="E67" s="110">
        <v>19.5</v>
      </c>
      <c r="F67" s="110">
        <v>1755</v>
      </c>
      <c r="G67" s="110">
        <v>0</v>
      </c>
      <c r="H67" s="110">
        <v>42480</v>
      </c>
      <c r="I67" s="110">
        <v>140795</v>
      </c>
      <c r="J67" s="110">
        <v>6</v>
      </c>
      <c r="K67" s="110">
        <v>4</v>
      </c>
      <c r="L67" s="110">
        <v>10</v>
      </c>
      <c r="M67" s="110">
        <v>10</v>
      </c>
      <c r="N67" s="110">
        <v>20</v>
      </c>
      <c r="O67" s="110">
        <v>20</v>
      </c>
      <c r="P67" s="244">
        <f t="shared" ref="P67:P70" si="8">M67+O67</f>
        <v>30</v>
      </c>
      <c r="Q67" s="110">
        <v>2</v>
      </c>
      <c r="R67" s="110">
        <v>2</v>
      </c>
    </row>
    <row r="68" spans="3:18" x14ac:dyDescent="0.25">
      <c r="C68" s="237" t="s">
        <v>25</v>
      </c>
      <c r="D68" s="401"/>
      <c r="E68" s="247">
        <v>24</v>
      </c>
      <c r="F68" s="247">
        <v>0</v>
      </c>
      <c r="G68" s="247">
        <v>0</v>
      </c>
      <c r="H68" s="247">
        <v>212939</v>
      </c>
      <c r="I68" s="247">
        <v>0</v>
      </c>
      <c r="J68" s="247">
        <v>0</v>
      </c>
      <c r="K68" s="247"/>
      <c r="L68" s="247">
        <v>2</v>
      </c>
      <c r="M68" s="247">
        <v>2</v>
      </c>
      <c r="N68" s="247">
        <v>2</v>
      </c>
      <c r="O68" s="248">
        <v>4</v>
      </c>
      <c r="P68" s="244">
        <f t="shared" si="8"/>
        <v>6</v>
      </c>
      <c r="Q68" s="113">
        <v>0</v>
      </c>
      <c r="R68" s="112">
        <v>0</v>
      </c>
    </row>
    <row r="69" spans="3:18" x14ac:dyDescent="0.25">
      <c r="C69" s="238" t="s">
        <v>161</v>
      </c>
      <c r="D69" s="401"/>
      <c r="E69" s="249">
        <v>12</v>
      </c>
      <c r="F69" s="249">
        <v>0</v>
      </c>
      <c r="G69" s="250">
        <v>0</v>
      </c>
      <c r="H69" s="249">
        <v>141930</v>
      </c>
      <c r="I69" s="249">
        <v>0</v>
      </c>
      <c r="J69" s="249">
        <v>18</v>
      </c>
      <c r="K69" s="239">
        <v>19</v>
      </c>
      <c r="L69" s="239">
        <v>2</v>
      </c>
      <c r="M69" s="239">
        <v>1</v>
      </c>
      <c r="N69" s="239">
        <v>2</v>
      </c>
      <c r="O69" s="239">
        <v>1</v>
      </c>
      <c r="P69" s="244">
        <f t="shared" si="8"/>
        <v>2</v>
      </c>
      <c r="Q69" s="135">
        <v>0</v>
      </c>
      <c r="R69" s="135">
        <v>0</v>
      </c>
    </row>
    <row r="70" spans="3:18" x14ac:dyDescent="0.25">
      <c r="C70" s="237" t="s">
        <v>85</v>
      </c>
      <c r="D70" s="436"/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44">
        <f t="shared" si="8"/>
        <v>0</v>
      </c>
      <c r="Q70" s="114"/>
      <c r="R70" s="114"/>
    </row>
    <row r="71" spans="3:18" x14ac:dyDescent="0.25">
      <c r="C71" s="402"/>
      <c r="D71" s="403"/>
      <c r="E71" s="240">
        <f>E66+E67+E68+E69+E70</f>
        <v>105.5</v>
      </c>
      <c r="F71" s="252">
        <f t="shared" ref="F71:R71" si="9">F66+F67+F68+F69+F70</f>
        <v>4745</v>
      </c>
      <c r="G71" s="252">
        <f t="shared" si="9"/>
        <v>27</v>
      </c>
      <c r="H71" s="252">
        <f t="shared" si="9"/>
        <v>2147349</v>
      </c>
      <c r="I71" s="252">
        <f t="shared" si="9"/>
        <v>238795</v>
      </c>
      <c r="J71" s="252">
        <f t="shared" si="9"/>
        <v>84</v>
      </c>
      <c r="K71" s="252">
        <f t="shared" si="9"/>
        <v>43</v>
      </c>
      <c r="L71" s="252">
        <f t="shared" si="9"/>
        <v>37</v>
      </c>
      <c r="M71" s="252">
        <f t="shared" si="9"/>
        <v>36</v>
      </c>
      <c r="N71" s="252">
        <f t="shared" si="9"/>
        <v>123</v>
      </c>
      <c r="O71" s="252">
        <f t="shared" si="9"/>
        <v>114</v>
      </c>
      <c r="P71" s="252">
        <f t="shared" si="9"/>
        <v>150</v>
      </c>
      <c r="Q71" s="252">
        <f t="shared" si="9"/>
        <v>29</v>
      </c>
      <c r="R71" s="252">
        <f t="shared" si="9"/>
        <v>16</v>
      </c>
    </row>
    <row r="77" spans="3:18" ht="18.75" x14ac:dyDescent="0.3">
      <c r="C77" s="451" t="s">
        <v>204</v>
      </c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232"/>
      <c r="P77" s="232"/>
      <c r="Q77" s="232"/>
      <c r="R77" s="232"/>
    </row>
    <row r="78" spans="3:18" x14ac:dyDescent="0.25"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</row>
    <row r="79" spans="3:18" ht="15" customHeight="1" x14ac:dyDescent="0.25">
      <c r="C79" s="406" t="s">
        <v>5</v>
      </c>
      <c r="D79" s="406" t="s">
        <v>12</v>
      </c>
      <c r="E79" s="406" t="s">
        <v>6</v>
      </c>
      <c r="F79" s="406" t="s">
        <v>17</v>
      </c>
      <c r="G79" s="406" t="s">
        <v>15</v>
      </c>
      <c r="H79" s="406" t="s">
        <v>100</v>
      </c>
      <c r="I79" s="406" t="s">
        <v>14</v>
      </c>
      <c r="J79" s="406" t="s">
        <v>13</v>
      </c>
      <c r="K79" s="406" t="s">
        <v>8</v>
      </c>
      <c r="L79" s="398" t="s">
        <v>113</v>
      </c>
      <c r="M79" s="409"/>
      <c r="N79" s="409"/>
      <c r="O79" s="409"/>
      <c r="P79" s="399"/>
      <c r="Q79" s="394" t="s">
        <v>16</v>
      </c>
      <c r="R79" s="395"/>
    </row>
    <row r="80" spans="3:18" ht="30" x14ac:dyDescent="0.25">
      <c r="C80" s="407"/>
      <c r="D80" s="407"/>
      <c r="E80" s="407"/>
      <c r="F80" s="407"/>
      <c r="G80" s="407"/>
      <c r="H80" s="407"/>
      <c r="I80" s="407"/>
      <c r="J80" s="407"/>
      <c r="K80" s="407"/>
      <c r="L80" s="398" t="s">
        <v>1</v>
      </c>
      <c r="M80" s="399"/>
      <c r="N80" s="398" t="s">
        <v>2</v>
      </c>
      <c r="O80" s="399"/>
      <c r="P80" s="236" t="s">
        <v>10</v>
      </c>
      <c r="Q80" s="396"/>
      <c r="R80" s="397"/>
    </row>
    <row r="81" spans="3:18" x14ac:dyDescent="0.25">
      <c r="C81" s="408"/>
      <c r="D81" s="408"/>
      <c r="E81" s="408"/>
      <c r="F81" s="408"/>
      <c r="G81" s="408"/>
      <c r="H81" s="408"/>
      <c r="I81" s="408"/>
      <c r="J81" s="408"/>
      <c r="K81" s="408"/>
      <c r="L81" s="236" t="s">
        <v>4</v>
      </c>
      <c r="M81" s="236" t="s">
        <v>3</v>
      </c>
      <c r="N81" s="236" t="s">
        <v>4</v>
      </c>
      <c r="O81" s="236" t="s">
        <v>3</v>
      </c>
      <c r="P81" s="236" t="s">
        <v>3</v>
      </c>
      <c r="Q81" s="242" t="s">
        <v>1</v>
      </c>
      <c r="R81" s="242" t="s">
        <v>2</v>
      </c>
    </row>
    <row r="82" spans="3:18" x14ac:dyDescent="0.25">
      <c r="C82" s="238" t="s">
        <v>0</v>
      </c>
      <c r="D82" s="400">
        <v>42772</v>
      </c>
      <c r="E82" s="244">
        <v>145</v>
      </c>
      <c r="F82" s="244">
        <v>3880</v>
      </c>
      <c r="G82" s="244">
        <v>30</v>
      </c>
      <c r="H82" s="244">
        <v>873000</v>
      </c>
      <c r="I82" s="245">
        <v>734700</v>
      </c>
      <c r="J82" s="244">
        <v>75</v>
      </c>
      <c r="K82" s="244">
        <v>43</v>
      </c>
      <c r="L82" s="244">
        <v>59</v>
      </c>
      <c r="M82" s="244">
        <v>53</v>
      </c>
      <c r="N82" s="244">
        <v>97</v>
      </c>
      <c r="O82" s="244">
        <v>100</v>
      </c>
      <c r="P82" s="244">
        <f>M82+O82</f>
        <v>153</v>
      </c>
      <c r="Q82" s="246">
        <v>84</v>
      </c>
      <c r="R82" s="246">
        <v>16</v>
      </c>
    </row>
    <row r="83" spans="3:18" x14ac:dyDescent="0.25">
      <c r="C83" s="237" t="s">
        <v>24</v>
      </c>
      <c r="D83" s="401"/>
      <c r="E83" s="110">
        <v>11</v>
      </c>
      <c r="F83" s="110">
        <v>2325</v>
      </c>
      <c r="G83" s="110">
        <v>4</v>
      </c>
      <c r="H83" s="110">
        <v>577106</v>
      </c>
      <c r="I83" s="110">
        <v>166455</v>
      </c>
      <c r="J83" s="110">
        <v>15</v>
      </c>
      <c r="K83" s="110">
        <v>45</v>
      </c>
      <c r="L83" s="110">
        <v>16</v>
      </c>
      <c r="M83" s="110">
        <v>10</v>
      </c>
      <c r="N83" s="110">
        <v>20</v>
      </c>
      <c r="O83" s="110">
        <v>18</v>
      </c>
      <c r="P83" s="244">
        <f t="shared" ref="P83:P86" si="10">M83+O83</f>
        <v>28</v>
      </c>
      <c r="Q83" s="110">
        <v>6</v>
      </c>
      <c r="R83" s="110">
        <v>2</v>
      </c>
    </row>
    <row r="84" spans="3:18" x14ac:dyDescent="0.25">
      <c r="C84" s="237" t="s">
        <v>25</v>
      </c>
      <c r="D84" s="401"/>
      <c r="E84" s="247">
        <v>22</v>
      </c>
      <c r="F84" s="247">
        <v>360</v>
      </c>
      <c r="G84" s="247">
        <v>3</v>
      </c>
      <c r="H84" s="247">
        <v>269524</v>
      </c>
      <c r="I84" s="247">
        <v>0</v>
      </c>
      <c r="J84" s="247">
        <v>26</v>
      </c>
      <c r="K84" s="247">
        <v>1</v>
      </c>
      <c r="L84" s="247">
        <v>14</v>
      </c>
      <c r="M84" s="247">
        <v>14</v>
      </c>
      <c r="N84" s="247">
        <v>2</v>
      </c>
      <c r="O84" s="255">
        <v>2</v>
      </c>
      <c r="P84" s="244">
        <f t="shared" si="10"/>
        <v>16</v>
      </c>
      <c r="Q84" s="113">
        <v>7</v>
      </c>
      <c r="R84" s="112">
        <v>0</v>
      </c>
    </row>
    <row r="85" spans="3:18" x14ac:dyDescent="0.25">
      <c r="C85" s="238" t="s">
        <v>161</v>
      </c>
      <c r="D85" s="401"/>
      <c r="E85" s="249">
        <v>12</v>
      </c>
      <c r="F85" s="249">
        <v>280</v>
      </c>
      <c r="G85" s="250">
        <v>0</v>
      </c>
      <c r="H85" s="249">
        <v>163230</v>
      </c>
      <c r="I85" s="249">
        <v>3800</v>
      </c>
      <c r="J85" s="249">
        <v>16</v>
      </c>
      <c r="K85" s="239">
        <v>20</v>
      </c>
      <c r="L85" s="239">
        <v>12</v>
      </c>
      <c r="M85" s="239">
        <v>11</v>
      </c>
      <c r="N85" s="239">
        <v>2</v>
      </c>
      <c r="O85" s="239">
        <v>2</v>
      </c>
      <c r="P85" s="244">
        <f t="shared" si="10"/>
        <v>13</v>
      </c>
      <c r="Q85" s="135">
        <v>5</v>
      </c>
      <c r="R85" s="135">
        <v>0</v>
      </c>
    </row>
    <row r="86" spans="3:18" x14ac:dyDescent="0.25">
      <c r="C86" s="237" t="s">
        <v>85</v>
      </c>
      <c r="D86" s="436"/>
      <c r="E86" s="239">
        <v>30.73</v>
      </c>
      <c r="F86" s="239">
        <v>15</v>
      </c>
      <c r="G86" s="239">
        <v>0</v>
      </c>
      <c r="H86" s="239">
        <v>0</v>
      </c>
      <c r="I86" s="239">
        <v>180364.95</v>
      </c>
      <c r="J86" s="239">
        <v>0</v>
      </c>
      <c r="K86" s="239">
        <v>42</v>
      </c>
      <c r="L86" s="239">
        <v>31</v>
      </c>
      <c r="M86" s="239">
        <v>31</v>
      </c>
      <c r="N86" s="239">
        <v>0</v>
      </c>
      <c r="O86" s="239">
        <v>0</v>
      </c>
      <c r="P86" s="244">
        <f t="shared" si="10"/>
        <v>31</v>
      </c>
      <c r="Q86" s="114">
        <v>70</v>
      </c>
      <c r="R86" s="114">
        <v>0</v>
      </c>
    </row>
    <row r="87" spans="3:18" x14ac:dyDescent="0.25">
      <c r="C87" s="402"/>
      <c r="D87" s="403"/>
      <c r="E87" s="240">
        <f>E82+E83+E84+E85+E86</f>
        <v>220.73</v>
      </c>
      <c r="F87" s="252">
        <f t="shared" ref="F87:R87" si="11">F82+F83+F84+F85+F86</f>
        <v>6860</v>
      </c>
      <c r="G87" s="252">
        <f t="shared" si="11"/>
        <v>37</v>
      </c>
      <c r="H87" s="252">
        <f t="shared" si="11"/>
        <v>1882860</v>
      </c>
      <c r="I87" s="252">
        <f t="shared" si="11"/>
        <v>1085319.95</v>
      </c>
      <c r="J87" s="252">
        <f t="shared" si="11"/>
        <v>132</v>
      </c>
      <c r="K87" s="252">
        <f t="shared" si="11"/>
        <v>151</v>
      </c>
      <c r="L87" s="252">
        <f t="shared" si="11"/>
        <v>132</v>
      </c>
      <c r="M87" s="252">
        <f t="shared" si="11"/>
        <v>119</v>
      </c>
      <c r="N87" s="252">
        <f t="shared" si="11"/>
        <v>121</v>
      </c>
      <c r="O87" s="252">
        <f t="shared" si="11"/>
        <v>122</v>
      </c>
      <c r="P87" s="252">
        <f t="shared" si="11"/>
        <v>241</v>
      </c>
      <c r="Q87" s="252">
        <f t="shared" si="11"/>
        <v>172</v>
      </c>
      <c r="R87" s="252">
        <f t="shared" si="11"/>
        <v>18</v>
      </c>
    </row>
    <row r="92" spans="3:18" ht="18.75" x14ac:dyDescent="0.3">
      <c r="C92" s="451" t="s">
        <v>205</v>
      </c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232"/>
      <c r="P92" s="232"/>
      <c r="Q92" s="232"/>
      <c r="R92" s="232"/>
    </row>
    <row r="93" spans="3:18" x14ac:dyDescent="0.25"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</row>
    <row r="94" spans="3:18" ht="15" customHeight="1" x14ac:dyDescent="0.25">
      <c r="C94" s="406" t="s">
        <v>5</v>
      </c>
      <c r="D94" s="406" t="s">
        <v>12</v>
      </c>
      <c r="E94" s="406" t="s">
        <v>6</v>
      </c>
      <c r="F94" s="406" t="s">
        <v>17</v>
      </c>
      <c r="G94" s="406" t="s">
        <v>15</v>
      </c>
      <c r="H94" s="406" t="s">
        <v>100</v>
      </c>
      <c r="I94" s="406" t="s">
        <v>14</v>
      </c>
      <c r="J94" s="406" t="s">
        <v>13</v>
      </c>
      <c r="K94" s="406" t="s">
        <v>8</v>
      </c>
      <c r="L94" s="398" t="s">
        <v>113</v>
      </c>
      <c r="M94" s="409"/>
      <c r="N94" s="409"/>
      <c r="O94" s="409"/>
      <c r="P94" s="399"/>
      <c r="Q94" s="394" t="s">
        <v>16</v>
      </c>
      <c r="R94" s="395"/>
    </row>
    <row r="95" spans="3:18" ht="30" x14ac:dyDescent="0.25">
      <c r="C95" s="407"/>
      <c r="D95" s="407"/>
      <c r="E95" s="407"/>
      <c r="F95" s="407"/>
      <c r="G95" s="407"/>
      <c r="H95" s="407"/>
      <c r="I95" s="407"/>
      <c r="J95" s="407"/>
      <c r="K95" s="407"/>
      <c r="L95" s="398" t="s">
        <v>1</v>
      </c>
      <c r="M95" s="399"/>
      <c r="N95" s="398" t="s">
        <v>2</v>
      </c>
      <c r="O95" s="399"/>
      <c r="P95" s="236" t="s">
        <v>10</v>
      </c>
      <c r="Q95" s="396"/>
      <c r="R95" s="397"/>
    </row>
    <row r="96" spans="3:18" x14ac:dyDescent="0.25">
      <c r="C96" s="408"/>
      <c r="D96" s="408"/>
      <c r="E96" s="408"/>
      <c r="F96" s="408"/>
      <c r="G96" s="408"/>
      <c r="H96" s="408"/>
      <c r="I96" s="408"/>
      <c r="J96" s="408"/>
      <c r="K96" s="408"/>
      <c r="L96" s="236" t="s">
        <v>4</v>
      </c>
      <c r="M96" s="236" t="s">
        <v>3</v>
      </c>
      <c r="N96" s="236" t="s">
        <v>4</v>
      </c>
      <c r="O96" s="236" t="s">
        <v>3</v>
      </c>
      <c r="P96" s="236" t="s">
        <v>3</v>
      </c>
      <c r="Q96" s="242" t="s">
        <v>1</v>
      </c>
      <c r="R96" s="242" t="s">
        <v>2</v>
      </c>
    </row>
    <row r="97" spans="3:18" x14ac:dyDescent="0.25">
      <c r="C97" s="238" t="s">
        <v>0</v>
      </c>
      <c r="D97" s="400">
        <v>42773</v>
      </c>
      <c r="E97" s="244">
        <v>25</v>
      </c>
      <c r="F97" s="244">
        <v>3525</v>
      </c>
      <c r="G97" s="244">
        <v>24</v>
      </c>
      <c r="H97" s="244">
        <v>667500</v>
      </c>
      <c r="I97" s="245">
        <v>134100</v>
      </c>
      <c r="J97" s="244">
        <v>54</v>
      </c>
      <c r="K97" s="244">
        <v>43</v>
      </c>
      <c r="L97" s="244">
        <v>60</v>
      </c>
      <c r="M97" s="244">
        <v>57</v>
      </c>
      <c r="N97" s="244">
        <v>104</v>
      </c>
      <c r="O97" s="244">
        <v>102</v>
      </c>
      <c r="P97" s="244">
        <f>M97+O97</f>
        <v>159</v>
      </c>
      <c r="Q97" s="246">
        <v>127</v>
      </c>
      <c r="R97" s="246">
        <v>17</v>
      </c>
    </row>
    <row r="98" spans="3:18" x14ac:dyDescent="0.25">
      <c r="C98" s="237" t="s">
        <v>24</v>
      </c>
      <c r="D98" s="401"/>
      <c r="E98" s="110">
        <v>10.67</v>
      </c>
      <c r="F98" s="110">
        <v>2130</v>
      </c>
      <c r="G98" s="110">
        <v>3</v>
      </c>
      <c r="H98" s="110">
        <v>321367</v>
      </c>
      <c r="I98" s="110">
        <v>133955</v>
      </c>
      <c r="J98" s="110">
        <v>8</v>
      </c>
      <c r="K98" s="110">
        <v>47</v>
      </c>
      <c r="L98" s="110">
        <v>15</v>
      </c>
      <c r="M98" s="110">
        <v>16</v>
      </c>
      <c r="N98" s="110">
        <v>19</v>
      </c>
      <c r="O98" s="110">
        <v>16</v>
      </c>
      <c r="P98" s="244">
        <f t="shared" ref="P98:P101" si="12">M98+O98</f>
        <v>32</v>
      </c>
      <c r="Q98" s="110">
        <v>16</v>
      </c>
      <c r="R98" s="110">
        <v>2</v>
      </c>
    </row>
    <row r="99" spans="3:18" x14ac:dyDescent="0.25">
      <c r="C99" s="237" t="s">
        <v>25</v>
      </c>
      <c r="D99" s="401"/>
      <c r="E99" s="253">
        <v>22</v>
      </c>
      <c r="F99" s="253">
        <v>550</v>
      </c>
      <c r="G99" s="253">
        <v>3</v>
      </c>
      <c r="H99" s="253">
        <v>251788</v>
      </c>
      <c r="I99" s="253">
        <v>2016</v>
      </c>
      <c r="J99" s="253">
        <v>30</v>
      </c>
      <c r="K99" s="253">
        <v>3</v>
      </c>
      <c r="L99" s="253">
        <v>12</v>
      </c>
      <c r="M99" s="253">
        <v>12</v>
      </c>
      <c r="N99" s="253">
        <v>2</v>
      </c>
      <c r="O99" s="255">
        <v>2</v>
      </c>
      <c r="P99" s="244">
        <f t="shared" si="12"/>
        <v>14</v>
      </c>
      <c r="Q99" s="113">
        <v>7</v>
      </c>
      <c r="R99" s="112">
        <v>0</v>
      </c>
    </row>
    <row r="100" spans="3:18" x14ac:dyDescent="0.25">
      <c r="C100" s="238" t="s">
        <v>161</v>
      </c>
      <c r="D100" s="401"/>
      <c r="E100" s="249">
        <v>12</v>
      </c>
      <c r="F100" s="249">
        <v>320</v>
      </c>
      <c r="G100" s="250">
        <v>0</v>
      </c>
      <c r="H100" s="249">
        <v>168050</v>
      </c>
      <c r="I100" s="249">
        <v>3500</v>
      </c>
      <c r="J100" s="249">
        <v>18</v>
      </c>
      <c r="K100" s="251">
        <v>21</v>
      </c>
      <c r="L100" s="251">
        <v>12</v>
      </c>
      <c r="M100" s="251">
        <v>11</v>
      </c>
      <c r="N100" s="251">
        <v>2</v>
      </c>
      <c r="O100" s="251">
        <v>2</v>
      </c>
      <c r="P100" s="244">
        <f t="shared" si="12"/>
        <v>13</v>
      </c>
      <c r="Q100" s="135">
        <v>5</v>
      </c>
      <c r="R100" s="135">
        <v>0</v>
      </c>
    </row>
    <row r="101" spans="3:18" x14ac:dyDescent="0.25">
      <c r="C101" s="237" t="s">
        <v>85</v>
      </c>
      <c r="D101" s="436"/>
      <c r="E101" s="239">
        <v>3.5</v>
      </c>
      <c r="F101" s="239">
        <v>9</v>
      </c>
      <c r="G101" s="239">
        <v>0</v>
      </c>
      <c r="H101" s="239">
        <v>0</v>
      </c>
      <c r="I101" s="239">
        <v>176300</v>
      </c>
      <c r="J101" s="239">
        <v>0</v>
      </c>
      <c r="K101" s="239">
        <v>39</v>
      </c>
      <c r="L101" s="239">
        <v>34</v>
      </c>
      <c r="M101" s="239">
        <v>34</v>
      </c>
      <c r="N101" s="239">
        <v>0</v>
      </c>
      <c r="O101" s="239">
        <v>0</v>
      </c>
      <c r="P101" s="244">
        <f t="shared" si="12"/>
        <v>34</v>
      </c>
      <c r="Q101" s="114">
        <v>69</v>
      </c>
      <c r="R101" s="114">
        <v>0</v>
      </c>
    </row>
    <row r="102" spans="3:18" x14ac:dyDescent="0.25">
      <c r="C102" s="402"/>
      <c r="D102" s="403"/>
      <c r="E102" s="240">
        <f>E97+E98+E99+E100+E101</f>
        <v>73.17</v>
      </c>
      <c r="F102" s="252">
        <f t="shared" ref="F102:R102" si="13">F97+F98+F99+F100+F101</f>
        <v>6534</v>
      </c>
      <c r="G102" s="252">
        <f t="shared" si="13"/>
        <v>30</v>
      </c>
      <c r="H102" s="252">
        <f t="shared" si="13"/>
        <v>1408705</v>
      </c>
      <c r="I102" s="252">
        <f t="shared" si="13"/>
        <v>449871</v>
      </c>
      <c r="J102" s="252">
        <f t="shared" si="13"/>
        <v>110</v>
      </c>
      <c r="K102" s="252">
        <f t="shared" si="13"/>
        <v>153</v>
      </c>
      <c r="L102" s="252">
        <f t="shared" si="13"/>
        <v>133</v>
      </c>
      <c r="M102" s="252">
        <f t="shared" si="13"/>
        <v>130</v>
      </c>
      <c r="N102" s="252">
        <f t="shared" si="13"/>
        <v>127</v>
      </c>
      <c r="O102" s="252">
        <f t="shared" si="13"/>
        <v>122</v>
      </c>
      <c r="P102" s="252">
        <f t="shared" si="13"/>
        <v>252</v>
      </c>
      <c r="Q102" s="252">
        <f t="shared" si="13"/>
        <v>224</v>
      </c>
      <c r="R102" s="252">
        <f t="shared" si="13"/>
        <v>19</v>
      </c>
    </row>
    <row r="103" spans="3:18" x14ac:dyDescent="0.25"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</row>
    <row r="106" spans="3:18" ht="18.75" x14ac:dyDescent="0.3">
      <c r="C106" s="451" t="s">
        <v>206</v>
      </c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254"/>
      <c r="P106" s="254"/>
      <c r="Q106" s="254"/>
      <c r="R106" s="254"/>
    </row>
    <row r="107" spans="3:18" x14ac:dyDescent="0.25"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</row>
    <row r="108" spans="3:18" x14ac:dyDescent="0.25">
      <c r="C108" s="406" t="s">
        <v>5</v>
      </c>
      <c r="D108" s="406" t="s">
        <v>12</v>
      </c>
      <c r="E108" s="406" t="s">
        <v>6</v>
      </c>
      <c r="F108" s="406" t="s">
        <v>17</v>
      </c>
      <c r="G108" s="406" t="s">
        <v>15</v>
      </c>
      <c r="H108" s="406" t="s">
        <v>100</v>
      </c>
      <c r="I108" s="406" t="s">
        <v>14</v>
      </c>
      <c r="J108" s="406" t="s">
        <v>13</v>
      </c>
      <c r="K108" s="406" t="s">
        <v>8</v>
      </c>
      <c r="L108" s="398" t="s">
        <v>113</v>
      </c>
      <c r="M108" s="409"/>
      <c r="N108" s="409"/>
      <c r="O108" s="409"/>
      <c r="P108" s="399"/>
      <c r="Q108" s="394" t="s">
        <v>16</v>
      </c>
      <c r="R108" s="395"/>
    </row>
    <row r="109" spans="3:18" ht="30" x14ac:dyDescent="0.25">
      <c r="C109" s="407"/>
      <c r="D109" s="407"/>
      <c r="E109" s="407"/>
      <c r="F109" s="407"/>
      <c r="G109" s="407"/>
      <c r="H109" s="407"/>
      <c r="I109" s="407"/>
      <c r="J109" s="407"/>
      <c r="K109" s="407"/>
      <c r="L109" s="398" t="s">
        <v>1</v>
      </c>
      <c r="M109" s="399"/>
      <c r="N109" s="398" t="s">
        <v>2</v>
      </c>
      <c r="O109" s="399"/>
      <c r="P109" s="236" t="s">
        <v>10</v>
      </c>
      <c r="Q109" s="396"/>
      <c r="R109" s="397"/>
    </row>
    <row r="110" spans="3:18" x14ac:dyDescent="0.25">
      <c r="C110" s="408"/>
      <c r="D110" s="408"/>
      <c r="E110" s="408"/>
      <c r="F110" s="408"/>
      <c r="G110" s="408"/>
      <c r="H110" s="408"/>
      <c r="I110" s="408"/>
      <c r="J110" s="408"/>
      <c r="K110" s="408"/>
      <c r="L110" s="236" t="s">
        <v>4</v>
      </c>
      <c r="M110" s="236" t="s">
        <v>3</v>
      </c>
      <c r="N110" s="236" t="s">
        <v>4</v>
      </c>
      <c r="O110" s="236" t="s">
        <v>3</v>
      </c>
      <c r="P110" s="236" t="s">
        <v>3</v>
      </c>
      <c r="Q110" s="242" t="s">
        <v>1</v>
      </c>
      <c r="R110" s="242" t="s">
        <v>2</v>
      </c>
    </row>
    <row r="111" spans="3:18" x14ac:dyDescent="0.25">
      <c r="C111" s="238" t="s">
        <v>0</v>
      </c>
      <c r="D111" s="400">
        <v>42774</v>
      </c>
      <c r="E111" s="244">
        <v>48</v>
      </c>
      <c r="F111" s="244">
        <v>3800</v>
      </c>
      <c r="G111" s="244">
        <v>37</v>
      </c>
      <c r="H111" s="244">
        <v>621000</v>
      </c>
      <c r="I111" s="245">
        <v>109300</v>
      </c>
      <c r="J111" s="244">
        <v>54</v>
      </c>
      <c r="K111" s="244">
        <v>45</v>
      </c>
      <c r="L111" s="244">
        <v>60</v>
      </c>
      <c r="M111" s="244">
        <v>58</v>
      </c>
      <c r="N111" s="244">
        <v>95</v>
      </c>
      <c r="O111" s="244">
        <v>96</v>
      </c>
      <c r="P111" s="244">
        <f>M111+O111</f>
        <v>154</v>
      </c>
      <c r="Q111" s="246">
        <v>126</v>
      </c>
      <c r="R111" s="246">
        <v>18</v>
      </c>
    </row>
    <row r="112" spans="3:18" x14ac:dyDescent="0.25">
      <c r="C112" s="237" t="s">
        <v>24</v>
      </c>
      <c r="D112" s="401"/>
      <c r="E112" s="110">
        <v>10.199999999999999</v>
      </c>
      <c r="F112" s="110">
        <v>2700</v>
      </c>
      <c r="G112" s="110">
        <v>0</v>
      </c>
      <c r="H112" s="110">
        <v>105747</v>
      </c>
      <c r="I112" s="110">
        <v>160050</v>
      </c>
      <c r="J112" s="110">
        <v>30</v>
      </c>
      <c r="K112" s="110">
        <v>20</v>
      </c>
      <c r="L112" s="110">
        <v>15</v>
      </c>
      <c r="M112" s="110">
        <v>14</v>
      </c>
      <c r="N112" s="110">
        <v>19</v>
      </c>
      <c r="O112" s="110">
        <v>16</v>
      </c>
      <c r="P112" s="244">
        <v>30</v>
      </c>
      <c r="Q112" s="110">
        <v>16</v>
      </c>
      <c r="R112" s="110">
        <v>2</v>
      </c>
    </row>
    <row r="113" spans="3:18" x14ac:dyDescent="0.25">
      <c r="C113" s="237" t="s">
        <v>25</v>
      </c>
      <c r="D113" s="401"/>
      <c r="E113" s="253">
        <v>25</v>
      </c>
      <c r="F113" s="253">
        <v>440</v>
      </c>
      <c r="G113" s="253">
        <v>3</v>
      </c>
      <c r="H113" s="253">
        <v>277630</v>
      </c>
      <c r="I113" s="253">
        <v>1574</v>
      </c>
      <c r="J113" s="253">
        <v>31</v>
      </c>
      <c r="K113" s="253">
        <v>3</v>
      </c>
      <c r="L113" s="253">
        <v>15</v>
      </c>
      <c r="M113" s="253">
        <v>15</v>
      </c>
      <c r="N113" s="253">
        <v>2</v>
      </c>
      <c r="O113" s="255">
        <v>2</v>
      </c>
      <c r="P113" s="244">
        <v>17</v>
      </c>
      <c r="Q113" s="113">
        <v>7</v>
      </c>
      <c r="R113" s="112">
        <v>0</v>
      </c>
    </row>
    <row r="114" spans="3:18" x14ac:dyDescent="0.25">
      <c r="C114" s="238" t="s">
        <v>161</v>
      </c>
      <c r="D114" s="401"/>
      <c r="E114" s="249">
        <v>12</v>
      </c>
      <c r="F114" s="249">
        <v>290</v>
      </c>
      <c r="G114" s="250">
        <v>0</v>
      </c>
      <c r="H114" s="249">
        <v>171185</v>
      </c>
      <c r="I114" s="249">
        <v>4200</v>
      </c>
      <c r="J114" s="249">
        <v>15</v>
      </c>
      <c r="K114" s="251">
        <v>20</v>
      </c>
      <c r="L114" s="251">
        <v>12</v>
      </c>
      <c r="M114" s="251">
        <v>11</v>
      </c>
      <c r="N114" s="251">
        <v>2</v>
      </c>
      <c r="O114" s="251">
        <v>2</v>
      </c>
      <c r="P114" s="244">
        <f t="shared" ref="P114:P115" si="14">M114+O114</f>
        <v>13</v>
      </c>
      <c r="Q114" s="135">
        <v>5</v>
      </c>
      <c r="R114" s="135">
        <v>0</v>
      </c>
    </row>
    <row r="115" spans="3:18" x14ac:dyDescent="0.25">
      <c r="C115" s="237" t="s">
        <v>85</v>
      </c>
      <c r="D115" s="436"/>
      <c r="E115" s="251">
        <v>20</v>
      </c>
      <c r="F115" s="251">
        <v>140</v>
      </c>
      <c r="G115" s="251">
        <v>0</v>
      </c>
      <c r="H115" s="251">
        <v>0</v>
      </c>
      <c r="I115" s="251">
        <v>128616</v>
      </c>
      <c r="J115" s="251">
        <v>0</v>
      </c>
      <c r="K115" s="251">
        <v>34</v>
      </c>
      <c r="L115" s="251">
        <v>35</v>
      </c>
      <c r="M115" s="251">
        <v>35</v>
      </c>
      <c r="N115" s="251">
        <v>0</v>
      </c>
      <c r="O115" s="251">
        <v>0</v>
      </c>
      <c r="P115" s="244">
        <f t="shared" si="14"/>
        <v>35</v>
      </c>
      <c r="Q115" s="114">
        <v>67</v>
      </c>
      <c r="R115" s="114">
        <v>0</v>
      </c>
    </row>
    <row r="116" spans="3:18" x14ac:dyDescent="0.25">
      <c r="C116" s="402"/>
      <c r="D116" s="403"/>
      <c r="E116" s="252">
        <f>E111+E112+E113+E114+E115</f>
        <v>115.2</v>
      </c>
      <c r="F116" s="252">
        <f t="shared" ref="F116:R116" si="15">F111+F112+F113+F114+F115</f>
        <v>7370</v>
      </c>
      <c r="G116" s="252">
        <f t="shared" si="15"/>
        <v>40</v>
      </c>
      <c r="H116" s="252">
        <f t="shared" si="15"/>
        <v>1175562</v>
      </c>
      <c r="I116" s="252">
        <f t="shared" si="15"/>
        <v>403740</v>
      </c>
      <c r="J116" s="252">
        <f t="shared" si="15"/>
        <v>130</v>
      </c>
      <c r="K116" s="252">
        <f t="shared" si="15"/>
        <v>122</v>
      </c>
      <c r="L116" s="252">
        <f t="shared" si="15"/>
        <v>137</v>
      </c>
      <c r="M116" s="252">
        <f t="shared" si="15"/>
        <v>133</v>
      </c>
      <c r="N116" s="252">
        <f t="shared" si="15"/>
        <v>118</v>
      </c>
      <c r="O116" s="252">
        <f t="shared" si="15"/>
        <v>116</v>
      </c>
      <c r="P116" s="252">
        <f t="shared" si="15"/>
        <v>249</v>
      </c>
      <c r="Q116" s="252">
        <f t="shared" si="15"/>
        <v>221</v>
      </c>
      <c r="R116" s="252">
        <f t="shared" si="15"/>
        <v>20</v>
      </c>
    </row>
    <row r="120" spans="3:18" ht="18.75" x14ac:dyDescent="0.3">
      <c r="C120" s="451" t="s">
        <v>207</v>
      </c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254"/>
      <c r="P120" s="254"/>
      <c r="Q120" s="254"/>
      <c r="R120" s="254"/>
    </row>
    <row r="121" spans="3:18" x14ac:dyDescent="0.25"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</row>
    <row r="122" spans="3:18" x14ac:dyDescent="0.25">
      <c r="C122" s="406" t="s">
        <v>5</v>
      </c>
      <c r="D122" s="406" t="s">
        <v>12</v>
      </c>
      <c r="E122" s="406" t="s">
        <v>6</v>
      </c>
      <c r="F122" s="406" t="s">
        <v>17</v>
      </c>
      <c r="G122" s="406" t="s">
        <v>15</v>
      </c>
      <c r="H122" s="406" t="s">
        <v>100</v>
      </c>
      <c r="I122" s="406" t="s">
        <v>14</v>
      </c>
      <c r="J122" s="406" t="s">
        <v>13</v>
      </c>
      <c r="K122" s="406" t="s">
        <v>8</v>
      </c>
      <c r="L122" s="398" t="s">
        <v>113</v>
      </c>
      <c r="M122" s="409"/>
      <c r="N122" s="409"/>
      <c r="O122" s="409"/>
      <c r="P122" s="399"/>
      <c r="Q122" s="394" t="s">
        <v>16</v>
      </c>
      <c r="R122" s="395"/>
    </row>
    <row r="123" spans="3:18" ht="30" x14ac:dyDescent="0.25">
      <c r="C123" s="407"/>
      <c r="D123" s="407"/>
      <c r="E123" s="407"/>
      <c r="F123" s="407"/>
      <c r="G123" s="407"/>
      <c r="H123" s="407"/>
      <c r="I123" s="407"/>
      <c r="J123" s="407"/>
      <c r="K123" s="407"/>
      <c r="L123" s="398" t="s">
        <v>1</v>
      </c>
      <c r="M123" s="399"/>
      <c r="N123" s="398" t="s">
        <v>2</v>
      </c>
      <c r="O123" s="399"/>
      <c r="P123" s="236" t="s">
        <v>10</v>
      </c>
      <c r="Q123" s="396"/>
      <c r="R123" s="397"/>
    </row>
    <row r="124" spans="3:18" x14ac:dyDescent="0.25">
      <c r="C124" s="408"/>
      <c r="D124" s="408"/>
      <c r="E124" s="408"/>
      <c r="F124" s="408"/>
      <c r="G124" s="408"/>
      <c r="H124" s="408"/>
      <c r="I124" s="408"/>
      <c r="J124" s="408"/>
      <c r="K124" s="408"/>
      <c r="L124" s="236" t="s">
        <v>4</v>
      </c>
      <c r="M124" s="236" t="s">
        <v>3</v>
      </c>
      <c r="N124" s="236" t="s">
        <v>4</v>
      </c>
      <c r="O124" s="236" t="s">
        <v>3</v>
      </c>
      <c r="P124" s="236" t="s">
        <v>3</v>
      </c>
      <c r="Q124" s="242" t="s">
        <v>1</v>
      </c>
      <c r="R124" s="242" t="s">
        <v>2</v>
      </c>
    </row>
    <row r="125" spans="3:18" x14ac:dyDescent="0.25">
      <c r="C125" s="238" t="s">
        <v>0</v>
      </c>
      <c r="D125" s="400">
        <v>42775</v>
      </c>
      <c r="E125" s="244">
        <v>29</v>
      </c>
      <c r="F125" s="244">
        <v>2870</v>
      </c>
      <c r="G125" s="244">
        <v>44</v>
      </c>
      <c r="H125" s="244">
        <v>392000</v>
      </c>
      <c r="I125" s="245">
        <v>88500</v>
      </c>
      <c r="J125" s="244">
        <v>68</v>
      </c>
      <c r="K125" s="244">
        <v>53</v>
      </c>
      <c r="L125" s="244">
        <v>58</v>
      </c>
      <c r="M125" s="244">
        <v>55</v>
      </c>
      <c r="N125" s="244">
        <v>92</v>
      </c>
      <c r="O125" s="244">
        <v>88</v>
      </c>
      <c r="P125" s="244">
        <f>M125+O125</f>
        <v>143</v>
      </c>
      <c r="Q125" s="246">
        <v>126</v>
      </c>
      <c r="R125" s="246">
        <v>18</v>
      </c>
    </row>
    <row r="126" spans="3:18" x14ac:dyDescent="0.25">
      <c r="C126" s="237" t="s">
        <v>24</v>
      </c>
      <c r="D126" s="401"/>
      <c r="E126" s="110">
        <v>10.5</v>
      </c>
      <c r="F126" s="110">
        <v>1530</v>
      </c>
      <c r="G126" s="110">
        <v>3</v>
      </c>
      <c r="H126" s="110">
        <v>267960</v>
      </c>
      <c r="I126" s="110">
        <v>124435</v>
      </c>
      <c r="J126" s="110">
        <v>10</v>
      </c>
      <c r="K126" s="110">
        <v>7</v>
      </c>
      <c r="L126" s="110">
        <v>15</v>
      </c>
      <c r="M126" s="110">
        <v>16</v>
      </c>
      <c r="N126" s="110">
        <v>19</v>
      </c>
      <c r="O126" s="110">
        <v>14</v>
      </c>
      <c r="P126" s="244">
        <v>30</v>
      </c>
      <c r="Q126" s="110">
        <v>16</v>
      </c>
      <c r="R126" s="110">
        <v>2</v>
      </c>
    </row>
    <row r="127" spans="3:18" x14ac:dyDescent="0.25">
      <c r="C127" s="237" t="s">
        <v>25</v>
      </c>
      <c r="D127" s="401"/>
      <c r="E127" s="253">
        <v>20</v>
      </c>
      <c r="F127" s="253">
        <v>480</v>
      </c>
      <c r="G127" s="253">
        <v>6</v>
      </c>
      <c r="H127" s="253">
        <v>257130</v>
      </c>
      <c r="I127" s="253">
        <v>1200</v>
      </c>
      <c r="J127" s="253">
        <v>26</v>
      </c>
      <c r="K127" s="253">
        <v>4</v>
      </c>
      <c r="L127" s="253">
        <v>14</v>
      </c>
      <c r="M127" s="253">
        <v>14</v>
      </c>
      <c r="N127" s="253">
        <v>2</v>
      </c>
      <c r="O127" s="255">
        <v>2</v>
      </c>
      <c r="P127" s="244">
        <f t="shared" ref="P127:P129" si="16">M127+O127</f>
        <v>16</v>
      </c>
      <c r="Q127" s="113">
        <v>7</v>
      </c>
      <c r="R127" s="112">
        <v>0</v>
      </c>
    </row>
    <row r="128" spans="3:18" x14ac:dyDescent="0.25">
      <c r="C128" s="238" t="s">
        <v>161</v>
      </c>
      <c r="D128" s="401"/>
      <c r="E128" s="249">
        <v>12</v>
      </c>
      <c r="F128" s="249">
        <v>430</v>
      </c>
      <c r="G128" s="250">
        <v>0</v>
      </c>
      <c r="H128" s="249">
        <v>164345</v>
      </c>
      <c r="I128" s="249">
        <v>3000</v>
      </c>
      <c r="J128" s="249">
        <v>18</v>
      </c>
      <c r="K128" s="251">
        <v>23</v>
      </c>
      <c r="L128" s="251">
        <v>12</v>
      </c>
      <c r="M128" s="251">
        <v>12</v>
      </c>
      <c r="N128" s="251">
        <v>2</v>
      </c>
      <c r="O128" s="251">
        <v>2</v>
      </c>
      <c r="P128" s="244">
        <f t="shared" si="16"/>
        <v>14</v>
      </c>
      <c r="Q128" s="135">
        <v>5</v>
      </c>
      <c r="R128" s="135">
        <v>0</v>
      </c>
    </row>
    <row r="129" spans="3:18" x14ac:dyDescent="0.25">
      <c r="C129" s="237" t="s">
        <v>85</v>
      </c>
      <c r="D129" s="436"/>
      <c r="E129" s="251">
        <v>3</v>
      </c>
      <c r="F129" s="251">
        <v>80</v>
      </c>
      <c r="G129" s="251">
        <v>0</v>
      </c>
      <c r="H129" s="251">
        <v>0</v>
      </c>
      <c r="I129" s="251">
        <v>141297</v>
      </c>
      <c r="J129" s="251">
        <v>0</v>
      </c>
      <c r="K129" s="251">
        <v>37</v>
      </c>
      <c r="L129" s="251">
        <v>32</v>
      </c>
      <c r="M129" s="251">
        <v>32</v>
      </c>
      <c r="N129" s="251">
        <v>0</v>
      </c>
      <c r="O129" s="251">
        <v>0</v>
      </c>
      <c r="P129" s="244">
        <f t="shared" si="16"/>
        <v>32</v>
      </c>
      <c r="Q129" s="114">
        <v>69</v>
      </c>
      <c r="R129" s="114">
        <v>0</v>
      </c>
    </row>
    <row r="130" spans="3:18" x14ac:dyDescent="0.25">
      <c r="C130" s="402"/>
      <c r="D130" s="403"/>
      <c r="E130" s="252">
        <f>E125+E126+E127+E128+E129</f>
        <v>74.5</v>
      </c>
      <c r="F130" s="252">
        <f t="shared" ref="F130:R130" si="17">F125+F126+F127+F128+F129</f>
        <v>5390</v>
      </c>
      <c r="G130" s="252">
        <f t="shared" si="17"/>
        <v>53</v>
      </c>
      <c r="H130" s="252">
        <f t="shared" si="17"/>
        <v>1081435</v>
      </c>
      <c r="I130" s="252">
        <f t="shared" si="17"/>
        <v>358432</v>
      </c>
      <c r="J130" s="252">
        <f t="shared" si="17"/>
        <v>122</v>
      </c>
      <c r="K130" s="252">
        <f t="shared" si="17"/>
        <v>124</v>
      </c>
      <c r="L130" s="252">
        <f t="shared" si="17"/>
        <v>131</v>
      </c>
      <c r="M130" s="252">
        <f t="shared" si="17"/>
        <v>129</v>
      </c>
      <c r="N130" s="252">
        <f t="shared" si="17"/>
        <v>115</v>
      </c>
      <c r="O130" s="252">
        <f t="shared" si="17"/>
        <v>106</v>
      </c>
      <c r="P130" s="252">
        <f t="shared" si="17"/>
        <v>235</v>
      </c>
      <c r="Q130" s="252">
        <f t="shared" si="17"/>
        <v>223</v>
      </c>
      <c r="R130" s="252">
        <f t="shared" si="17"/>
        <v>20</v>
      </c>
    </row>
    <row r="134" spans="3:18" ht="18.75" x14ac:dyDescent="0.3">
      <c r="C134" s="451" t="s">
        <v>208</v>
      </c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  <c r="O134" s="254"/>
      <c r="P134" s="254"/>
      <c r="Q134" s="254"/>
      <c r="R134" s="254"/>
    </row>
    <row r="135" spans="3:18" x14ac:dyDescent="0.25"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</row>
    <row r="136" spans="3:18" x14ac:dyDescent="0.25">
      <c r="C136" s="406" t="s">
        <v>5</v>
      </c>
      <c r="D136" s="406" t="s">
        <v>12</v>
      </c>
      <c r="E136" s="406" t="s">
        <v>6</v>
      </c>
      <c r="F136" s="406" t="s">
        <v>17</v>
      </c>
      <c r="G136" s="406" t="s">
        <v>15</v>
      </c>
      <c r="H136" s="406" t="s">
        <v>100</v>
      </c>
      <c r="I136" s="406" t="s">
        <v>14</v>
      </c>
      <c r="J136" s="406" t="s">
        <v>13</v>
      </c>
      <c r="K136" s="406" t="s">
        <v>8</v>
      </c>
      <c r="L136" s="398" t="s">
        <v>113</v>
      </c>
      <c r="M136" s="409"/>
      <c r="N136" s="409"/>
      <c r="O136" s="409"/>
      <c r="P136" s="399"/>
      <c r="Q136" s="394" t="s">
        <v>16</v>
      </c>
      <c r="R136" s="395"/>
    </row>
    <row r="137" spans="3:18" ht="30" x14ac:dyDescent="0.25">
      <c r="C137" s="407"/>
      <c r="D137" s="407"/>
      <c r="E137" s="407"/>
      <c r="F137" s="407"/>
      <c r="G137" s="407"/>
      <c r="H137" s="407"/>
      <c r="I137" s="407"/>
      <c r="J137" s="407"/>
      <c r="K137" s="407"/>
      <c r="L137" s="398" t="s">
        <v>1</v>
      </c>
      <c r="M137" s="399"/>
      <c r="N137" s="398" t="s">
        <v>2</v>
      </c>
      <c r="O137" s="399"/>
      <c r="P137" s="236" t="s">
        <v>10</v>
      </c>
      <c r="Q137" s="396"/>
      <c r="R137" s="397"/>
    </row>
    <row r="138" spans="3:18" x14ac:dyDescent="0.25">
      <c r="C138" s="408"/>
      <c r="D138" s="408"/>
      <c r="E138" s="408"/>
      <c r="F138" s="408"/>
      <c r="G138" s="408"/>
      <c r="H138" s="408"/>
      <c r="I138" s="408"/>
      <c r="J138" s="408"/>
      <c r="K138" s="408"/>
      <c r="L138" s="236" t="s">
        <v>4</v>
      </c>
      <c r="M138" s="236" t="s">
        <v>3</v>
      </c>
      <c r="N138" s="236" t="s">
        <v>4</v>
      </c>
      <c r="O138" s="236" t="s">
        <v>3</v>
      </c>
      <c r="P138" s="236" t="s">
        <v>3</v>
      </c>
      <c r="Q138" s="242" t="s">
        <v>1</v>
      </c>
      <c r="R138" s="242" t="s">
        <v>2</v>
      </c>
    </row>
    <row r="139" spans="3:18" x14ac:dyDescent="0.25">
      <c r="C139" s="238" t="s">
        <v>0</v>
      </c>
      <c r="D139" s="400">
        <v>42776</v>
      </c>
      <c r="E139" s="244">
        <v>21</v>
      </c>
      <c r="F139" s="244">
        <v>2048</v>
      </c>
      <c r="G139" s="244">
        <v>21</v>
      </c>
      <c r="H139" s="244">
        <v>749000</v>
      </c>
      <c r="I139" s="245">
        <v>51900</v>
      </c>
      <c r="J139" s="244">
        <v>34</v>
      </c>
      <c r="K139" s="244">
        <v>32</v>
      </c>
      <c r="L139" s="244">
        <v>58</v>
      </c>
      <c r="M139" s="244">
        <v>56</v>
      </c>
      <c r="N139" s="244">
        <v>71</v>
      </c>
      <c r="O139" s="244">
        <v>67</v>
      </c>
      <c r="P139" s="244">
        <f>M139+O139</f>
        <v>123</v>
      </c>
      <c r="Q139" s="246">
        <v>110</v>
      </c>
      <c r="R139" s="246">
        <v>10</v>
      </c>
    </row>
    <row r="140" spans="3:18" x14ac:dyDescent="0.25">
      <c r="C140" s="237" t="s">
        <v>24</v>
      </c>
      <c r="D140" s="401"/>
      <c r="E140" s="110">
        <v>9.98</v>
      </c>
      <c r="F140" s="110">
        <v>405</v>
      </c>
      <c r="G140" s="110">
        <v>3</v>
      </c>
      <c r="H140" s="110">
        <v>259900</v>
      </c>
      <c r="I140" s="110">
        <v>108400</v>
      </c>
      <c r="J140" s="110">
        <v>8</v>
      </c>
      <c r="K140" s="110">
        <v>31</v>
      </c>
      <c r="L140" s="110">
        <v>14</v>
      </c>
      <c r="M140" s="110">
        <v>14</v>
      </c>
      <c r="N140" s="110">
        <v>3</v>
      </c>
      <c r="O140" s="110">
        <v>3</v>
      </c>
      <c r="P140" s="244">
        <f t="shared" ref="P140:P143" si="18">M140+O140</f>
        <v>17</v>
      </c>
      <c r="Q140" s="110">
        <v>7</v>
      </c>
      <c r="R140" s="110">
        <v>0</v>
      </c>
    </row>
    <row r="141" spans="3:18" x14ac:dyDescent="0.25">
      <c r="C141" s="237" t="s">
        <v>25</v>
      </c>
      <c r="D141" s="401"/>
      <c r="E141" s="253">
        <v>20</v>
      </c>
      <c r="F141" s="253">
        <v>330</v>
      </c>
      <c r="G141" s="253">
        <v>4</v>
      </c>
      <c r="H141" s="256">
        <v>263793</v>
      </c>
      <c r="I141" s="256">
        <v>2342</v>
      </c>
      <c r="J141" s="256">
        <v>26</v>
      </c>
      <c r="K141" s="256">
        <v>4</v>
      </c>
      <c r="L141" s="256">
        <v>12</v>
      </c>
      <c r="M141" s="256">
        <v>13</v>
      </c>
      <c r="N141" s="256">
        <v>2</v>
      </c>
      <c r="O141" s="256">
        <v>2</v>
      </c>
      <c r="P141" s="244">
        <f t="shared" si="18"/>
        <v>15</v>
      </c>
      <c r="Q141" s="113">
        <v>7</v>
      </c>
      <c r="R141" s="112">
        <v>0</v>
      </c>
    </row>
    <row r="142" spans="3:18" x14ac:dyDescent="0.25">
      <c r="C142" s="238" t="s">
        <v>161</v>
      </c>
      <c r="D142" s="401"/>
      <c r="E142" s="249">
        <v>12</v>
      </c>
      <c r="F142" s="249">
        <v>310</v>
      </c>
      <c r="G142" s="250">
        <v>0</v>
      </c>
      <c r="H142" s="249">
        <v>154145</v>
      </c>
      <c r="I142" s="249">
        <v>3000</v>
      </c>
      <c r="J142" s="249">
        <v>15</v>
      </c>
      <c r="K142" s="251">
        <v>22</v>
      </c>
      <c r="L142" s="251">
        <v>12</v>
      </c>
      <c r="M142" s="251">
        <v>11</v>
      </c>
      <c r="N142" s="251">
        <v>2</v>
      </c>
      <c r="O142" s="251">
        <v>2</v>
      </c>
      <c r="P142" s="244">
        <f t="shared" si="18"/>
        <v>13</v>
      </c>
      <c r="Q142" s="135">
        <v>8</v>
      </c>
      <c r="R142" s="135">
        <v>0</v>
      </c>
    </row>
    <row r="143" spans="3:18" x14ac:dyDescent="0.25">
      <c r="C143" s="237" t="s">
        <v>85</v>
      </c>
      <c r="D143" s="436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44">
        <f t="shared" si="18"/>
        <v>0</v>
      </c>
      <c r="Q143" s="114"/>
      <c r="R143" s="114"/>
    </row>
    <row r="144" spans="3:18" x14ac:dyDescent="0.25">
      <c r="C144" s="402"/>
      <c r="D144" s="403"/>
      <c r="E144" s="252">
        <f>E139+E140+E141+E142+E143</f>
        <v>62.980000000000004</v>
      </c>
      <c r="F144" s="252">
        <f t="shared" ref="F144:R144" si="19">F139+F140+F141+F142+F143</f>
        <v>3093</v>
      </c>
      <c r="G144" s="252">
        <f t="shared" si="19"/>
        <v>28</v>
      </c>
      <c r="H144" s="252">
        <f t="shared" si="19"/>
        <v>1426838</v>
      </c>
      <c r="I144" s="252">
        <f t="shared" si="19"/>
        <v>165642</v>
      </c>
      <c r="J144" s="252">
        <f t="shared" si="19"/>
        <v>83</v>
      </c>
      <c r="K144" s="252">
        <f t="shared" si="19"/>
        <v>89</v>
      </c>
      <c r="L144" s="252">
        <f t="shared" si="19"/>
        <v>96</v>
      </c>
      <c r="M144" s="252">
        <f t="shared" si="19"/>
        <v>94</v>
      </c>
      <c r="N144" s="252">
        <f t="shared" si="19"/>
        <v>78</v>
      </c>
      <c r="O144" s="252">
        <f t="shared" si="19"/>
        <v>74</v>
      </c>
      <c r="P144" s="252">
        <f t="shared" si="19"/>
        <v>168</v>
      </c>
      <c r="Q144" s="252">
        <f t="shared" si="19"/>
        <v>132</v>
      </c>
      <c r="R144" s="252">
        <f t="shared" si="19"/>
        <v>10</v>
      </c>
    </row>
    <row r="148" spans="3:18" ht="18.75" x14ac:dyDescent="0.3">
      <c r="C148" s="451" t="s">
        <v>209</v>
      </c>
      <c r="D148" s="451"/>
      <c r="E148" s="451"/>
      <c r="F148" s="451"/>
      <c r="G148" s="451"/>
      <c r="H148" s="451"/>
      <c r="I148" s="451"/>
      <c r="J148" s="451"/>
      <c r="K148" s="451"/>
      <c r="L148" s="451"/>
      <c r="M148" s="451"/>
      <c r="N148" s="451"/>
      <c r="O148" s="254"/>
      <c r="P148" s="254"/>
      <c r="Q148" s="254"/>
      <c r="R148" s="254"/>
    </row>
    <row r="149" spans="3:18" x14ac:dyDescent="0.25"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</row>
    <row r="150" spans="3:18" x14ac:dyDescent="0.25">
      <c r="C150" s="406" t="s">
        <v>5</v>
      </c>
      <c r="D150" s="406" t="s">
        <v>12</v>
      </c>
      <c r="E150" s="406" t="s">
        <v>6</v>
      </c>
      <c r="F150" s="406" t="s">
        <v>17</v>
      </c>
      <c r="G150" s="406" t="s">
        <v>15</v>
      </c>
      <c r="H150" s="406" t="s">
        <v>100</v>
      </c>
      <c r="I150" s="406" t="s">
        <v>14</v>
      </c>
      <c r="J150" s="406" t="s">
        <v>13</v>
      </c>
      <c r="K150" s="406" t="s">
        <v>8</v>
      </c>
      <c r="L150" s="398" t="s">
        <v>113</v>
      </c>
      <c r="M150" s="409"/>
      <c r="N150" s="409"/>
      <c r="O150" s="409"/>
      <c r="P150" s="399"/>
      <c r="Q150" s="394" t="s">
        <v>16</v>
      </c>
      <c r="R150" s="395"/>
    </row>
    <row r="151" spans="3:18" ht="30" x14ac:dyDescent="0.25">
      <c r="C151" s="407"/>
      <c r="D151" s="407"/>
      <c r="E151" s="407"/>
      <c r="F151" s="407"/>
      <c r="G151" s="407"/>
      <c r="H151" s="407"/>
      <c r="I151" s="407"/>
      <c r="J151" s="407"/>
      <c r="K151" s="407"/>
      <c r="L151" s="398" t="s">
        <v>1</v>
      </c>
      <c r="M151" s="399"/>
      <c r="N151" s="398" t="s">
        <v>2</v>
      </c>
      <c r="O151" s="399"/>
      <c r="P151" s="236" t="s">
        <v>10</v>
      </c>
      <c r="Q151" s="396"/>
      <c r="R151" s="397"/>
    </row>
    <row r="152" spans="3:18" x14ac:dyDescent="0.25">
      <c r="C152" s="408"/>
      <c r="D152" s="408"/>
      <c r="E152" s="408"/>
      <c r="F152" s="408"/>
      <c r="G152" s="408"/>
      <c r="H152" s="408"/>
      <c r="I152" s="408"/>
      <c r="J152" s="408"/>
      <c r="K152" s="408"/>
      <c r="L152" s="236" t="s">
        <v>4</v>
      </c>
      <c r="M152" s="236" t="s">
        <v>3</v>
      </c>
      <c r="N152" s="236" t="s">
        <v>4</v>
      </c>
      <c r="O152" s="236" t="s">
        <v>3</v>
      </c>
      <c r="P152" s="236" t="s">
        <v>3</v>
      </c>
      <c r="Q152" s="242" t="s">
        <v>1</v>
      </c>
      <c r="R152" s="242" t="s">
        <v>2</v>
      </c>
    </row>
    <row r="153" spans="3:18" x14ac:dyDescent="0.25">
      <c r="C153" s="238" t="s">
        <v>0</v>
      </c>
      <c r="D153" s="400">
        <v>42777</v>
      </c>
      <c r="E153" s="244">
        <v>9</v>
      </c>
      <c r="F153" s="244">
        <v>1080</v>
      </c>
      <c r="G153" s="244">
        <v>10</v>
      </c>
      <c r="H153" s="244">
        <v>269000</v>
      </c>
      <c r="I153" s="245">
        <v>9000</v>
      </c>
      <c r="J153" s="244">
        <v>22</v>
      </c>
      <c r="K153" s="244">
        <v>18</v>
      </c>
      <c r="L153" s="244">
        <v>31</v>
      </c>
      <c r="M153" s="244">
        <v>35</v>
      </c>
      <c r="N153" s="244">
        <v>51</v>
      </c>
      <c r="O153" s="244">
        <v>50</v>
      </c>
      <c r="P153" s="244">
        <f>M153+O153</f>
        <v>85</v>
      </c>
      <c r="Q153" s="246">
        <v>29</v>
      </c>
      <c r="R153" s="246">
        <v>7</v>
      </c>
    </row>
    <row r="154" spans="3:18" x14ac:dyDescent="0.25">
      <c r="C154" s="237" t="s">
        <v>24</v>
      </c>
      <c r="D154" s="401"/>
      <c r="E154" s="244">
        <v>11.17</v>
      </c>
      <c r="F154" s="244">
        <v>0</v>
      </c>
      <c r="G154" s="244">
        <v>0</v>
      </c>
      <c r="H154" s="244">
        <v>499540</v>
      </c>
      <c r="I154" s="245">
        <v>0</v>
      </c>
      <c r="J154" s="244">
        <v>0</v>
      </c>
      <c r="K154" s="244">
        <v>41</v>
      </c>
      <c r="L154" s="244">
        <v>4</v>
      </c>
      <c r="M154" s="244">
        <v>4</v>
      </c>
      <c r="N154" s="244">
        <v>3</v>
      </c>
      <c r="O154" s="244">
        <v>3</v>
      </c>
      <c r="P154" s="244">
        <f t="shared" ref="P154:P157" si="20">M154+O154</f>
        <v>7</v>
      </c>
      <c r="Q154" s="246">
        <v>2</v>
      </c>
      <c r="R154" s="246">
        <v>0</v>
      </c>
    </row>
    <row r="155" spans="3:18" x14ac:dyDescent="0.25">
      <c r="C155" s="237" t="s">
        <v>25</v>
      </c>
      <c r="D155" s="401"/>
      <c r="E155" s="253">
        <v>20</v>
      </c>
      <c r="F155" s="253">
        <v>470</v>
      </c>
      <c r="G155" s="253">
        <v>0</v>
      </c>
      <c r="H155" s="253">
        <v>232270</v>
      </c>
      <c r="I155" s="253">
        <v>0</v>
      </c>
      <c r="J155" s="253">
        <v>0</v>
      </c>
      <c r="K155" s="253">
        <v>2</v>
      </c>
      <c r="L155" s="256">
        <v>13</v>
      </c>
      <c r="M155" s="256">
        <v>16</v>
      </c>
      <c r="N155" s="256">
        <v>2</v>
      </c>
      <c r="O155" s="256">
        <v>2</v>
      </c>
      <c r="P155" s="244">
        <f t="shared" si="20"/>
        <v>18</v>
      </c>
      <c r="Q155" s="113">
        <v>4</v>
      </c>
      <c r="R155" s="112">
        <v>0</v>
      </c>
    </row>
    <row r="156" spans="3:18" x14ac:dyDescent="0.25">
      <c r="C156" s="238" t="s">
        <v>161</v>
      </c>
      <c r="D156" s="401"/>
      <c r="E156" s="249">
        <v>12</v>
      </c>
      <c r="F156" s="249">
        <v>290</v>
      </c>
      <c r="G156" s="250">
        <v>0</v>
      </c>
      <c r="H156" s="249">
        <v>146795</v>
      </c>
      <c r="I156" s="249">
        <v>1800</v>
      </c>
      <c r="J156" s="249">
        <v>14</v>
      </c>
      <c r="K156" s="251">
        <v>20</v>
      </c>
      <c r="L156" s="251">
        <v>2</v>
      </c>
      <c r="M156" s="251">
        <v>11</v>
      </c>
      <c r="N156" s="251">
        <v>2</v>
      </c>
      <c r="O156" s="251">
        <v>1</v>
      </c>
      <c r="P156" s="244">
        <f t="shared" si="20"/>
        <v>12</v>
      </c>
      <c r="Q156" s="135">
        <v>6</v>
      </c>
      <c r="R156" s="135">
        <v>0</v>
      </c>
    </row>
    <row r="157" spans="3:18" x14ac:dyDescent="0.25">
      <c r="C157" s="237" t="s">
        <v>85</v>
      </c>
      <c r="D157" s="436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44">
        <f t="shared" si="20"/>
        <v>0</v>
      </c>
      <c r="Q157" s="114"/>
      <c r="R157" s="114"/>
    </row>
    <row r="158" spans="3:18" x14ac:dyDescent="0.25">
      <c r="C158" s="402"/>
      <c r="D158" s="403"/>
      <c r="E158" s="252">
        <f>E153+E154+E155+E156+E157</f>
        <v>52.17</v>
      </c>
      <c r="F158" s="252">
        <f t="shared" ref="F158:R158" si="21">F153+F154+F155+F156+F157</f>
        <v>1840</v>
      </c>
      <c r="G158" s="252">
        <f t="shared" si="21"/>
        <v>10</v>
      </c>
      <c r="H158" s="252">
        <f t="shared" si="21"/>
        <v>1147605</v>
      </c>
      <c r="I158" s="252">
        <f t="shared" si="21"/>
        <v>10800</v>
      </c>
      <c r="J158" s="252">
        <f t="shared" si="21"/>
        <v>36</v>
      </c>
      <c r="K158" s="252">
        <f t="shared" si="21"/>
        <v>81</v>
      </c>
      <c r="L158" s="252">
        <f t="shared" si="21"/>
        <v>50</v>
      </c>
      <c r="M158" s="252">
        <f t="shared" si="21"/>
        <v>66</v>
      </c>
      <c r="N158" s="252">
        <f t="shared" si="21"/>
        <v>58</v>
      </c>
      <c r="O158" s="252">
        <f t="shared" si="21"/>
        <v>56</v>
      </c>
      <c r="P158" s="252">
        <f t="shared" si="21"/>
        <v>122</v>
      </c>
      <c r="Q158" s="252">
        <f t="shared" si="21"/>
        <v>41</v>
      </c>
      <c r="R158" s="252">
        <f t="shared" si="21"/>
        <v>7</v>
      </c>
    </row>
    <row r="162" spans="3:18" ht="18.75" x14ac:dyDescent="0.3">
      <c r="C162" s="451" t="s">
        <v>210</v>
      </c>
      <c r="D162" s="451"/>
      <c r="E162" s="451"/>
      <c r="F162" s="451"/>
      <c r="G162" s="451"/>
      <c r="H162" s="451"/>
      <c r="I162" s="451"/>
      <c r="J162" s="451"/>
      <c r="K162" s="451"/>
      <c r="L162" s="451"/>
      <c r="M162" s="451"/>
      <c r="N162" s="451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x14ac:dyDescent="0.25">
      <c r="C164" s="406" t="s">
        <v>5</v>
      </c>
      <c r="D164" s="406" t="s">
        <v>12</v>
      </c>
      <c r="E164" s="406" t="s">
        <v>6</v>
      </c>
      <c r="F164" s="406" t="s">
        <v>17</v>
      </c>
      <c r="G164" s="406" t="s">
        <v>15</v>
      </c>
      <c r="H164" s="406" t="s">
        <v>100</v>
      </c>
      <c r="I164" s="406" t="s">
        <v>14</v>
      </c>
      <c r="J164" s="406" t="s">
        <v>13</v>
      </c>
      <c r="K164" s="406" t="s">
        <v>8</v>
      </c>
      <c r="L164" s="398" t="s">
        <v>113</v>
      </c>
      <c r="M164" s="409"/>
      <c r="N164" s="409"/>
      <c r="O164" s="409"/>
      <c r="P164" s="399"/>
      <c r="Q164" s="394" t="s">
        <v>16</v>
      </c>
      <c r="R164" s="395"/>
    </row>
    <row r="165" spans="3:18" ht="30" x14ac:dyDescent="0.25">
      <c r="C165" s="407"/>
      <c r="D165" s="407"/>
      <c r="E165" s="407"/>
      <c r="F165" s="407"/>
      <c r="G165" s="407"/>
      <c r="H165" s="407"/>
      <c r="I165" s="407"/>
      <c r="J165" s="407"/>
      <c r="K165" s="407"/>
      <c r="L165" s="398" t="s">
        <v>1</v>
      </c>
      <c r="M165" s="399"/>
      <c r="N165" s="398" t="s">
        <v>2</v>
      </c>
      <c r="O165" s="399"/>
      <c r="P165" s="236" t="s">
        <v>10</v>
      </c>
      <c r="Q165" s="396"/>
      <c r="R165" s="397"/>
    </row>
    <row r="166" spans="3:18" x14ac:dyDescent="0.25">
      <c r="C166" s="408"/>
      <c r="D166" s="408"/>
      <c r="E166" s="408"/>
      <c r="F166" s="408"/>
      <c r="G166" s="408"/>
      <c r="H166" s="408"/>
      <c r="I166" s="408"/>
      <c r="J166" s="408"/>
      <c r="K166" s="408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400">
        <v>42778</v>
      </c>
      <c r="E167" s="244">
        <v>9</v>
      </c>
      <c r="F167" s="244">
        <v>1360</v>
      </c>
      <c r="G167" s="244">
        <v>36</v>
      </c>
      <c r="H167" s="244">
        <v>434000</v>
      </c>
      <c r="I167" s="245">
        <v>253200</v>
      </c>
      <c r="J167" s="244">
        <v>83</v>
      </c>
      <c r="K167" s="244">
        <v>30</v>
      </c>
      <c r="L167" s="244">
        <v>26</v>
      </c>
      <c r="M167" s="244">
        <v>26</v>
      </c>
      <c r="N167" s="244">
        <v>71</v>
      </c>
      <c r="O167" s="244">
        <v>68</v>
      </c>
      <c r="P167" s="244">
        <f>M167+O167</f>
        <v>94</v>
      </c>
      <c r="Q167" s="246">
        <v>24</v>
      </c>
      <c r="R167" s="246">
        <v>15</v>
      </c>
    </row>
    <row r="168" spans="3:18" x14ac:dyDescent="0.25">
      <c r="C168" s="237" t="s">
        <v>24</v>
      </c>
      <c r="D168" s="401"/>
      <c r="E168" s="110">
        <v>12</v>
      </c>
      <c r="F168" s="110">
        <v>0</v>
      </c>
      <c r="G168" s="110">
        <v>0</v>
      </c>
      <c r="H168" s="110">
        <v>537033</v>
      </c>
      <c r="I168" s="110">
        <v>0</v>
      </c>
      <c r="J168" s="110">
        <v>0</v>
      </c>
      <c r="K168" s="110">
        <v>45</v>
      </c>
      <c r="L168" s="110">
        <v>5</v>
      </c>
      <c r="M168" s="110">
        <v>5</v>
      </c>
      <c r="N168" s="110">
        <v>3</v>
      </c>
      <c r="O168" s="110">
        <v>3</v>
      </c>
      <c r="P168" s="244">
        <f t="shared" ref="P168:P171" si="22">M168+O168</f>
        <v>8</v>
      </c>
      <c r="Q168" s="110">
        <v>0</v>
      </c>
      <c r="R168" s="110">
        <v>0</v>
      </c>
    </row>
    <row r="169" spans="3:18" x14ac:dyDescent="0.25">
      <c r="C169" s="237" t="s">
        <v>25</v>
      </c>
      <c r="D169" s="401"/>
      <c r="E169" s="253">
        <v>19</v>
      </c>
      <c r="F169" s="253">
        <v>0</v>
      </c>
      <c r="G169" s="253">
        <v>0</v>
      </c>
      <c r="H169" s="253">
        <v>192830</v>
      </c>
      <c r="I169" s="253">
        <v>0</v>
      </c>
      <c r="J169" s="253">
        <v>0</v>
      </c>
      <c r="K169" s="253">
        <v>0</v>
      </c>
      <c r="L169" s="253">
        <v>2</v>
      </c>
      <c r="M169" s="253">
        <v>2</v>
      </c>
      <c r="N169" s="253">
        <v>2</v>
      </c>
      <c r="O169" s="255">
        <v>2</v>
      </c>
      <c r="P169" s="244">
        <f t="shared" si="22"/>
        <v>4</v>
      </c>
      <c r="Q169" s="113">
        <v>0</v>
      </c>
      <c r="R169" s="112">
        <v>0</v>
      </c>
    </row>
    <row r="170" spans="3:18" x14ac:dyDescent="0.25">
      <c r="C170" s="238" t="s">
        <v>161</v>
      </c>
      <c r="D170" s="401"/>
      <c r="E170" s="249">
        <v>12</v>
      </c>
      <c r="F170" s="249">
        <v>0</v>
      </c>
      <c r="G170" s="250">
        <v>0</v>
      </c>
      <c r="H170" s="249">
        <v>167745</v>
      </c>
      <c r="I170" s="249">
        <v>2900</v>
      </c>
      <c r="J170" s="249">
        <v>11</v>
      </c>
      <c r="K170" s="251">
        <v>17</v>
      </c>
      <c r="L170" s="251">
        <v>2</v>
      </c>
      <c r="M170" s="251">
        <v>2</v>
      </c>
      <c r="N170" s="251">
        <v>2</v>
      </c>
      <c r="O170" s="251">
        <v>2</v>
      </c>
      <c r="P170" s="244">
        <f t="shared" si="22"/>
        <v>4</v>
      </c>
      <c r="Q170" s="135">
        <v>0</v>
      </c>
      <c r="R170" s="135">
        <v>0</v>
      </c>
    </row>
    <row r="171" spans="3:18" x14ac:dyDescent="0.25">
      <c r="C171" s="237" t="s">
        <v>85</v>
      </c>
      <c r="D171" s="436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44">
        <f t="shared" si="22"/>
        <v>0</v>
      </c>
      <c r="Q171" s="114"/>
      <c r="R171" s="114"/>
    </row>
    <row r="172" spans="3:18" x14ac:dyDescent="0.25">
      <c r="C172" s="402"/>
      <c r="D172" s="403"/>
      <c r="E172" s="252">
        <f>E167+E168+E169+E170+E171</f>
        <v>52</v>
      </c>
      <c r="F172" s="252">
        <f t="shared" ref="F172:R172" si="23">F167+F168+F169+F170+F171</f>
        <v>1360</v>
      </c>
      <c r="G172" s="252">
        <f t="shared" si="23"/>
        <v>36</v>
      </c>
      <c r="H172" s="252">
        <f t="shared" si="23"/>
        <v>1331608</v>
      </c>
      <c r="I172" s="252">
        <f t="shared" si="23"/>
        <v>256100</v>
      </c>
      <c r="J172" s="252">
        <f t="shared" si="23"/>
        <v>94</v>
      </c>
      <c r="K172" s="252">
        <f t="shared" si="23"/>
        <v>92</v>
      </c>
      <c r="L172" s="252">
        <f t="shared" si="23"/>
        <v>35</v>
      </c>
      <c r="M172" s="252">
        <f t="shared" si="23"/>
        <v>35</v>
      </c>
      <c r="N172" s="252">
        <f t="shared" si="23"/>
        <v>78</v>
      </c>
      <c r="O172" s="252">
        <f t="shared" si="23"/>
        <v>75</v>
      </c>
      <c r="P172" s="252">
        <f t="shared" si="23"/>
        <v>110</v>
      </c>
      <c r="Q172" s="252">
        <f t="shared" si="23"/>
        <v>24</v>
      </c>
      <c r="R172" s="252">
        <f t="shared" si="23"/>
        <v>15</v>
      </c>
    </row>
    <row r="176" spans="3:18" ht="18.75" x14ac:dyDescent="0.3">
      <c r="C176" s="451" t="s">
        <v>211</v>
      </c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254"/>
      <c r="P176" s="254"/>
      <c r="Q176" s="254"/>
      <c r="R176" s="254"/>
    </row>
    <row r="177" spans="3:18" x14ac:dyDescent="0.25"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</row>
    <row r="178" spans="3:18" x14ac:dyDescent="0.25">
      <c r="C178" s="406" t="s">
        <v>5</v>
      </c>
      <c r="D178" s="406" t="s">
        <v>12</v>
      </c>
      <c r="E178" s="406" t="s">
        <v>6</v>
      </c>
      <c r="F178" s="406" t="s">
        <v>17</v>
      </c>
      <c r="G178" s="406" t="s">
        <v>15</v>
      </c>
      <c r="H178" s="406" t="s">
        <v>100</v>
      </c>
      <c r="I178" s="406" t="s">
        <v>14</v>
      </c>
      <c r="J178" s="406" t="s">
        <v>13</v>
      </c>
      <c r="K178" s="406" t="s">
        <v>8</v>
      </c>
      <c r="L178" s="398" t="s">
        <v>113</v>
      </c>
      <c r="M178" s="409"/>
      <c r="N178" s="409"/>
      <c r="O178" s="409"/>
      <c r="P178" s="399"/>
      <c r="Q178" s="394" t="s">
        <v>16</v>
      </c>
      <c r="R178" s="395"/>
    </row>
    <row r="179" spans="3:18" ht="30" x14ac:dyDescent="0.25">
      <c r="C179" s="407"/>
      <c r="D179" s="407"/>
      <c r="E179" s="407"/>
      <c r="F179" s="407"/>
      <c r="G179" s="407"/>
      <c r="H179" s="407"/>
      <c r="I179" s="407"/>
      <c r="J179" s="407"/>
      <c r="K179" s="407"/>
      <c r="L179" s="398" t="s">
        <v>1</v>
      </c>
      <c r="M179" s="399"/>
      <c r="N179" s="398" t="s">
        <v>2</v>
      </c>
      <c r="O179" s="399"/>
      <c r="P179" s="236" t="s">
        <v>10</v>
      </c>
      <c r="Q179" s="396"/>
      <c r="R179" s="397"/>
    </row>
    <row r="180" spans="3:18" x14ac:dyDescent="0.25">
      <c r="C180" s="408"/>
      <c r="D180" s="408"/>
      <c r="E180" s="408"/>
      <c r="F180" s="408"/>
      <c r="G180" s="408"/>
      <c r="H180" s="408"/>
      <c r="I180" s="408"/>
      <c r="J180" s="408"/>
      <c r="K180" s="408"/>
      <c r="L180" s="236" t="s">
        <v>4</v>
      </c>
      <c r="M180" s="236" t="s">
        <v>3</v>
      </c>
      <c r="N180" s="236" t="s">
        <v>4</v>
      </c>
      <c r="O180" s="236" t="s">
        <v>3</v>
      </c>
      <c r="P180" s="236" t="s">
        <v>3</v>
      </c>
      <c r="Q180" s="242" t="s">
        <v>1</v>
      </c>
      <c r="R180" s="242" t="s">
        <v>2</v>
      </c>
    </row>
    <row r="181" spans="3:18" x14ac:dyDescent="0.25">
      <c r="C181" s="238" t="s">
        <v>0</v>
      </c>
      <c r="D181" s="400">
        <v>42779</v>
      </c>
      <c r="E181" s="244">
        <v>18</v>
      </c>
      <c r="F181" s="244">
        <v>1570</v>
      </c>
      <c r="G181" s="244">
        <v>33</v>
      </c>
      <c r="H181" s="244">
        <v>671500</v>
      </c>
      <c r="I181" s="245">
        <v>50200</v>
      </c>
      <c r="J181" s="244">
        <v>61</v>
      </c>
      <c r="K181" s="244">
        <v>46</v>
      </c>
      <c r="L181" s="244">
        <v>57</v>
      </c>
      <c r="M181" s="244">
        <v>50</v>
      </c>
      <c r="N181" s="244">
        <v>93</v>
      </c>
      <c r="O181" s="244">
        <v>85</v>
      </c>
      <c r="P181" s="244">
        <f>M181+O181</f>
        <v>135</v>
      </c>
      <c r="Q181" s="246">
        <v>94</v>
      </c>
      <c r="R181" s="246">
        <v>16</v>
      </c>
    </row>
    <row r="182" spans="3:18" x14ac:dyDescent="0.25">
      <c r="C182" s="237" t="s">
        <v>24</v>
      </c>
      <c r="D182" s="401"/>
      <c r="E182" s="110">
        <v>12.18</v>
      </c>
      <c r="F182" s="110">
        <v>1695</v>
      </c>
      <c r="G182" s="110">
        <v>3</v>
      </c>
      <c r="H182" s="110">
        <v>345460</v>
      </c>
      <c r="I182" s="110">
        <v>130495</v>
      </c>
      <c r="J182" s="110">
        <v>0</v>
      </c>
      <c r="K182" s="110">
        <v>34</v>
      </c>
      <c r="L182" s="110">
        <v>24</v>
      </c>
      <c r="M182" s="110">
        <v>22</v>
      </c>
      <c r="N182" s="110">
        <v>3</v>
      </c>
      <c r="O182" s="110">
        <v>3</v>
      </c>
      <c r="P182" s="244">
        <f t="shared" ref="P182:P185" si="24">M182+O182</f>
        <v>25</v>
      </c>
      <c r="Q182" s="110">
        <v>18</v>
      </c>
      <c r="R182" s="110">
        <v>0</v>
      </c>
    </row>
    <row r="183" spans="3:18" x14ac:dyDescent="0.25">
      <c r="C183" s="237" t="s">
        <v>25</v>
      </c>
      <c r="D183" s="401"/>
      <c r="E183" s="253">
        <v>21</v>
      </c>
      <c r="F183" s="253">
        <v>330</v>
      </c>
      <c r="G183" s="253">
        <v>5</v>
      </c>
      <c r="H183" s="253">
        <v>270030</v>
      </c>
      <c r="I183" s="253">
        <v>2207</v>
      </c>
      <c r="J183" s="253">
        <v>28</v>
      </c>
      <c r="K183" s="253">
        <v>3</v>
      </c>
      <c r="L183" s="253">
        <v>12</v>
      </c>
      <c r="M183" s="253">
        <v>14</v>
      </c>
      <c r="N183" s="253">
        <v>2</v>
      </c>
      <c r="O183" s="255">
        <v>2</v>
      </c>
      <c r="P183" s="244">
        <f t="shared" si="24"/>
        <v>16</v>
      </c>
      <c r="Q183" s="113">
        <v>7</v>
      </c>
      <c r="R183" s="112">
        <v>0</v>
      </c>
    </row>
    <row r="184" spans="3:18" x14ac:dyDescent="0.25">
      <c r="C184" s="238" t="s">
        <v>161</v>
      </c>
      <c r="D184" s="401"/>
      <c r="E184" s="249">
        <v>12</v>
      </c>
      <c r="F184" s="249">
        <v>340</v>
      </c>
      <c r="G184">
        <v>0</v>
      </c>
      <c r="H184" s="250">
        <v>150946</v>
      </c>
      <c r="I184" s="249">
        <v>1000</v>
      </c>
      <c r="J184" s="249">
        <v>17</v>
      </c>
      <c r="K184" s="249">
        <v>20</v>
      </c>
      <c r="L184" s="251">
        <v>12</v>
      </c>
      <c r="M184" s="251">
        <v>11</v>
      </c>
      <c r="N184" s="251">
        <v>2</v>
      </c>
      <c r="O184" s="251">
        <v>2</v>
      </c>
      <c r="P184" s="244">
        <f t="shared" si="24"/>
        <v>13</v>
      </c>
      <c r="Q184" s="244">
        <v>12</v>
      </c>
      <c r="R184" s="135">
        <v>0</v>
      </c>
    </row>
    <row r="185" spans="3:18" x14ac:dyDescent="0.25">
      <c r="C185" s="237" t="s">
        <v>85</v>
      </c>
      <c r="D185" s="436"/>
      <c r="E185" s="251">
        <v>3</v>
      </c>
      <c r="F185" s="251">
        <v>375</v>
      </c>
      <c r="G185" s="251">
        <v>0</v>
      </c>
      <c r="H185" s="251">
        <v>0</v>
      </c>
      <c r="I185" s="251">
        <v>129383.5</v>
      </c>
      <c r="J185" s="251">
        <v>0</v>
      </c>
      <c r="K185" s="251">
        <v>31</v>
      </c>
      <c r="L185" s="251">
        <v>36</v>
      </c>
      <c r="M185" s="251">
        <v>36</v>
      </c>
      <c r="N185" s="251">
        <v>0</v>
      </c>
      <c r="O185" s="251">
        <v>0</v>
      </c>
      <c r="P185" s="244">
        <f t="shared" si="24"/>
        <v>36</v>
      </c>
      <c r="Q185" s="114">
        <v>69</v>
      </c>
      <c r="R185" s="114">
        <v>0</v>
      </c>
    </row>
    <row r="186" spans="3:18" x14ac:dyDescent="0.25">
      <c r="C186" s="402"/>
      <c r="D186" s="403"/>
      <c r="E186" s="252">
        <f>E181+E182+E183+E184+E185</f>
        <v>66.180000000000007</v>
      </c>
      <c r="F186" s="252">
        <f t="shared" ref="F186:R186" si="25">F181+F182+F183+F184+F185</f>
        <v>4310</v>
      </c>
      <c r="G186" s="252">
        <f t="shared" si="25"/>
        <v>41</v>
      </c>
      <c r="H186" s="252">
        <f t="shared" si="25"/>
        <v>1437936</v>
      </c>
      <c r="I186" s="252">
        <f t="shared" si="25"/>
        <v>313285.5</v>
      </c>
      <c r="J186" s="252">
        <f t="shared" si="25"/>
        <v>106</v>
      </c>
      <c r="K186" s="252">
        <f t="shared" si="25"/>
        <v>134</v>
      </c>
      <c r="L186" s="252">
        <f t="shared" si="25"/>
        <v>141</v>
      </c>
      <c r="M186" s="252">
        <f t="shared" si="25"/>
        <v>133</v>
      </c>
      <c r="N186" s="252">
        <f t="shared" si="25"/>
        <v>100</v>
      </c>
      <c r="O186" s="252">
        <f t="shared" si="25"/>
        <v>92</v>
      </c>
      <c r="P186" s="252">
        <f t="shared" si="25"/>
        <v>225</v>
      </c>
      <c r="Q186" s="252">
        <f t="shared" si="25"/>
        <v>200</v>
      </c>
      <c r="R186" s="252">
        <f t="shared" si="25"/>
        <v>16</v>
      </c>
    </row>
    <row r="190" spans="3:18" ht="18.75" x14ac:dyDescent="0.3">
      <c r="C190" s="451" t="s">
        <v>212</v>
      </c>
      <c r="D190" s="451"/>
      <c r="E190" s="451"/>
      <c r="F190" s="451"/>
      <c r="G190" s="451"/>
      <c r="H190" s="451"/>
      <c r="I190" s="451"/>
      <c r="J190" s="451"/>
      <c r="K190" s="451"/>
      <c r="L190" s="451"/>
      <c r="M190" s="451"/>
      <c r="N190" s="451"/>
      <c r="O190" s="254"/>
      <c r="P190" s="254"/>
      <c r="Q190" s="254"/>
      <c r="R190" s="254"/>
    </row>
    <row r="191" spans="3:18" x14ac:dyDescent="0.25"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</row>
    <row r="192" spans="3:18" x14ac:dyDescent="0.25">
      <c r="C192" s="406" t="s">
        <v>5</v>
      </c>
      <c r="D192" s="406" t="s">
        <v>12</v>
      </c>
      <c r="E192" s="406" t="s">
        <v>6</v>
      </c>
      <c r="F192" s="406" t="s">
        <v>17</v>
      </c>
      <c r="G192" s="406" t="s">
        <v>15</v>
      </c>
      <c r="H192" s="406" t="s">
        <v>100</v>
      </c>
      <c r="I192" s="406" t="s">
        <v>14</v>
      </c>
      <c r="J192" s="406" t="s">
        <v>13</v>
      </c>
      <c r="K192" s="406" t="s">
        <v>8</v>
      </c>
      <c r="L192" s="398" t="s">
        <v>113</v>
      </c>
      <c r="M192" s="409"/>
      <c r="N192" s="409"/>
      <c r="O192" s="409"/>
      <c r="P192" s="399"/>
      <c r="Q192" s="394" t="s">
        <v>16</v>
      </c>
      <c r="R192" s="395"/>
    </row>
    <row r="193" spans="3:18" ht="30" x14ac:dyDescent="0.25">
      <c r="C193" s="407"/>
      <c r="D193" s="407"/>
      <c r="E193" s="407"/>
      <c r="F193" s="407"/>
      <c r="G193" s="407"/>
      <c r="H193" s="407"/>
      <c r="I193" s="407"/>
      <c r="J193" s="407"/>
      <c r="K193" s="407"/>
      <c r="L193" s="398" t="s">
        <v>1</v>
      </c>
      <c r="M193" s="399"/>
      <c r="N193" s="398" t="s">
        <v>2</v>
      </c>
      <c r="O193" s="399"/>
      <c r="P193" s="236" t="s">
        <v>10</v>
      </c>
      <c r="Q193" s="396"/>
      <c r="R193" s="397"/>
    </row>
    <row r="194" spans="3:18" x14ac:dyDescent="0.25">
      <c r="C194" s="408"/>
      <c r="D194" s="408"/>
      <c r="E194" s="408"/>
      <c r="F194" s="408"/>
      <c r="G194" s="408"/>
      <c r="H194" s="408"/>
      <c r="I194" s="408"/>
      <c r="J194" s="408"/>
      <c r="K194" s="408"/>
      <c r="L194" s="236" t="s">
        <v>4</v>
      </c>
      <c r="M194" s="236" t="s">
        <v>3</v>
      </c>
      <c r="N194" s="236" t="s">
        <v>4</v>
      </c>
      <c r="O194" s="236" t="s">
        <v>3</v>
      </c>
      <c r="P194" s="236" t="s">
        <v>3</v>
      </c>
      <c r="Q194" s="242" t="s">
        <v>1</v>
      </c>
      <c r="R194" s="242" t="s">
        <v>2</v>
      </c>
    </row>
    <row r="195" spans="3:18" x14ac:dyDescent="0.25">
      <c r="C195" s="238" t="s">
        <v>0</v>
      </c>
      <c r="D195" s="400">
        <v>42780</v>
      </c>
      <c r="E195" s="244">
        <v>4</v>
      </c>
      <c r="F195" s="244">
        <v>1530</v>
      </c>
      <c r="G195" s="244">
        <v>30</v>
      </c>
      <c r="H195" s="244">
        <v>628000</v>
      </c>
      <c r="I195" s="245">
        <v>49700</v>
      </c>
      <c r="J195" s="244">
        <v>60</v>
      </c>
      <c r="K195" s="244">
        <v>33</v>
      </c>
      <c r="L195" s="244">
        <v>59</v>
      </c>
      <c r="M195" s="244">
        <v>57</v>
      </c>
      <c r="N195" s="244">
        <v>83</v>
      </c>
      <c r="O195" s="244">
        <v>75</v>
      </c>
      <c r="P195" s="244">
        <f>M195+O195</f>
        <v>132</v>
      </c>
      <c r="Q195" s="246">
        <v>121</v>
      </c>
      <c r="R195" s="246">
        <v>17</v>
      </c>
    </row>
    <row r="196" spans="3:18" x14ac:dyDescent="0.25">
      <c r="C196" s="237" t="s">
        <v>24</v>
      </c>
      <c r="D196" s="401"/>
      <c r="E196" s="110">
        <v>7</v>
      </c>
      <c r="F196" s="110">
        <v>1185</v>
      </c>
      <c r="G196" s="110">
        <v>3</v>
      </c>
      <c r="H196" s="110">
        <v>487470</v>
      </c>
      <c r="I196" s="110">
        <v>114155</v>
      </c>
      <c r="J196" s="110">
        <v>8</v>
      </c>
      <c r="K196" s="110">
        <v>50</v>
      </c>
      <c r="L196" s="110">
        <v>24</v>
      </c>
      <c r="M196" s="110">
        <v>24</v>
      </c>
      <c r="N196" s="110">
        <v>3</v>
      </c>
      <c r="O196" s="110">
        <v>3</v>
      </c>
      <c r="P196" s="244">
        <f t="shared" ref="P196:P199" si="26">M196+O196</f>
        <v>27</v>
      </c>
      <c r="Q196" s="110">
        <v>18</v>
      </c>
      <c r="R196" s="110">
        <v>0</v>
      </c>
    </row>
    <row r="197" spans="3:18" x14ac:dyDescent="0.25">
      <c r="C197" s="237" t="s">
        <v>25</v>
      </c>
      <c r="D197" s="401"/>
      <c r="E197" s="253">
        <v>22</v>
      </c>
      <c r="F197" s="253">
        <v>440</v>
      </c>
      <c r="G197" s="253">
        <v>5</v>
      </c>
      <c r="H197" s="253">
        <v>306680</v>
      </c>
      <c r="I197" s="253">
        <v>1951</v>
      </c>
      <c r="J197" s="253">
        <v>31</v>
      </c>
      <c r="K197" s="253">
        <v>4</v>
      </c>
      <c r="L197" s="253">
        <v>14</v>
      </c>
      <c r="M197" s="253">
        <v>14</v>
      </c>
      <c r="N197" s="253">
        <v>2</v>
      </c>
      <c r="O197" s="255">
        <v>2</v>
      </c>
      <c r="P197" s="244">
        <f t="shared" si="26"/>
        <v>16</v>
      </c>
      <c r="Q197" s="113">
        <v>7</v>
      </c>
      <c r="R197" s="112">
        <v>0</v>
      </c>
    </row>
    <row r="198" spans="3:18" x14ac:dyDescent="0.25">
      <c r="C198" s="238" t="s">
        <v>161</v>
      </c>
      <c r="D198" s="401"/>
      <c r="E198" s="249">
        <v>10</v>
      </c>
      <c r="F198" s="249">
        <v>350</v>
      </c>
      <c r="G198" s="254">
        <v>0</v>
      </c>
      <c r="H198" s="250">
        <v>151745</v>
      </c>
      <c r="I198" s="249">
        <v>1250</v>
      </c>
      <c r="J198" s="249">
        <v>7</v>
      </c>
      <c r="K198" s="249">
        <v>20</v>
      </c>
      <c r="L198" s="251">
        <v>12</v>
      </c>
      <c r="M198" s="251">
        <v>11</v>
      </c>
      <c r="N198" s="251">
        <v>2</v>
      </c>
      <c r="O198" s="251">
        <v>2</v>
      </c>
      <c r="P198" s="244">
        <f t="shared" si="26"/>
        <v>13</v>
      </c>
      <c r="Q198" s="244">
        <v>10</v>
      </c>
      <c r="R198" s="135">
        <v>0</v>
      </c>
    </row>
    <row r="199" spans="3:18" x14ac:dyDescent="0.25">
      <c r="C199" s="237" t="s">
        <v>85</v>
      </c>
      <c r="D199" s="436"/>
      <c r="E199" s="251">
        <v>12</v>
      </c>
      <c r="F199" s="251">
        <v>428</v>
      </c>
      <c r="G199" s="251">
        <v>0</v>
      </c>
      <c r="H199" s="251">
        <v>0</v>
      </c>
      <c r="I199" s="251">
        <v>121879</v>
      </c>
      <c r="J199" s="251">
        <v>0</v>
      </c>
      <c r="K199" s="251">
        <v>35</v>
      </c>
      <c r="L199" s="251">
        <v>38</v>
      </c>
      <c r="M199" s="251">
        <v>38</v>
      </c>
      <c r="N199" s="251">
        <v>0</v>
      </c>
      <c r="O199" s="251">
        <v>0</v>
      </c>
      <c r="P199" s="244">
        <f t="shared" si="26"/>
        <v>38</v>
      </c>
      <c r="Q199" s="114">
        <v>64</v>
      </c>
      <c r="R199" s="114">
        <v>0</v>
      </c>
    </row>
    <row r="200" spans="3:18" x14ac:dyDescent="0.25">
      <c r="C200" s="402"/>
      <c r="D200" s="403"/>
      <c r="E200" s="252">
        <f>E195+E196+E197+E198+E199</f>
        <v>55</v>
      </c>
      <c r="F200" s="252">
        <f t="shared" ref="F200:R200" si="27">F195+F196+F197+F198+F199</f>
        <v>3933</v>
      </c>
      <c r="G200" s="252">
        <f t="shared" si="27"/>
        <v>38</v>
      </c>
      <c r="H200" s="252">
        <f t="shared" si="27"/>
        <v>1573895</v>
      </c>
      <c r="I200" s="252">
        <f t="shared" si="27"/>
        <v>288935</v>
      </c>
      <c r="J200" s="252">
        <f t="shared" si="27"/>
        <v>106</v>
      </c>
      <c r="K200" s="252">
        <f t="shared" si="27"/>
        <v>142</v>
      </c>
      <c r="L200" s="252">
        <f t="shared" si="27"/>
        <v>147</v>
      </c>
      <c r="M200" s="252">
        <f t="shared" si="27"/>
        <v>144</v>
      </c>
      <c r="N200" s="252">
        <f t="shared" si="27"/>
        <v>90</v>
      </c>
      <c r="O200" s="252">
        <f t="shared" si="27"/>
        <v>82</v>
      </c>
      <c r="P200" s="252">
        <f t="shared" si="27"/>
        <v>226</v>
      </c>
      <c r="Q200" s="252">
        <f t="shared" si="27"/>
        <v>220</v>
      </c>
      <c r="R200" s="252">
        <f t="shared" si="27"/>
        <v>17</v>
      </c>
    </row>
    <row r="204" spans="3:18" ht="18.75" x14ac:dyDescent="0.3">
      <c r="C204" s="451" t="s">
        <v>213</v>
      </c>
      <c r="D204" s="451"/>
      <c r="E204" s="451"/>
      <c r="F204" s="451"/>
      <c r="G204" s="451"/>
      <c r="H204" s="451"/>
      <c r="I204" s="451"/>
      <c r="J204" s="451"/>
      <c r="K204" s="451"/>
      <c r="L204" s="451"/>
      <c r="M204" s="451"/>
      <c r="N204" s="451"/>
      <c r="O204" s="254"/>
      <c r="P204" s="254"/>
      <c r="Q204" s="254"/>
      <c r="R204" s="254"/>
    </row>
    <row r="205" spans="3:18" x14ac:dyDescent="0.25"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</row>
    <row r="206" spans="3:18" x14ac:dyDescent="0.25">
      <c r="C206" s="406" t="s">
        <v>5</v>
      </c>
      <c r="D206" s="406" t="s">
        <v>12</v>
      </c>
      <c r="E206" s="406" t="s">
        <v>6</v>
      </c>
      <c r="F206" s="406" t="s">
        <v>17</v>
      </c>
      <c r="G206" s="406" t="s">
        <v>15</v>
      </c>
      <c r="H206" s="406" t="s">
        <v>100</v>
      </c>
      <c r="I206" s="406" t="s">
        <v>14</v>
      </c>
      <c r="J206" s="406" t="s">
        <v>13</v>
      </c>
      <c r="K206" s="406" t="s">
        <v>8</v>
      </c>
      <c r="L206" s="398" t="s">
        <v>113</v>
      </c>
      <c r="M206" s="409"/>
      <c r="N206" s="409"/>
      <c r="O206" s="409"/>
      <c r="P206" s="399"/>
      <c r="Q206" s="394" t="s">
        <v>16</v>
      </c>
      <c r="R206" s="395"/>
    </row>
    <row r="207" spans="3:18" ht="30" x14ac:dyDescent="0.25">
      <c r="C207" s="407"/>
      <c r="D207" s="407"/>
      <c r="E207" s="407"/>
      <c r="F207" s="407"/>
      <c r="G207" s="407"/>
      <c r="H207" s="407"/>
      <c r="I207" s="407"/>
      <c r="J207" s="407"/>
      <c r="K207" s="407"/>
      <c r="L207" s="398" t="s">
        <v>1</v>
      </c>
      <c r="M207" s="399"/>
      <c r="N207" s="398" t="s">
        <v>2</v>
      </c>
      <c r="O207" s="399"/>
      <c r="P207" s="236" t="s">
        <v>10</v>
      </c>
      <c r="Q207" s="396"/>
      <c r="R207" s="397"/>
    </row>
    <row r="208" spans="3:18" x14ac:dyDescent="0.25">
      <c r="C208" s="408"/>
      <c r="D208" s="408"/>
      <c r="E208" s="408"/>
      <c r="F208" s="408"/>
      <c r="G208" s="408"/>
      <c r="H208" s="408"/>
      <c r="I208" s="408"/>
      <c r="J208" s="408"/>
      <c r="K208" s="408"/>
      <c r="L208" s="236" t="s">
        <v>4</v>
      </c>
      <c r="M208" s="236" t="s">
        <v>3</v>
      </c>
      <c r="N208" s="236" t="s">
        <v>4</v>
      </c>
      <c r="O208" s="236" t="s">
        <v>3</v>
      </c>
      <c r="P208" s="236" t="s">
        <v>3</v>
      </c>
      <c r="Q208" s="242" t="s">
        <v>1</v>
      </c>
      <c r="R208" s="242" t="s">
        <v>2</v>
      </c>
    </row>
    <row r="209" spans="3:18" x14ac:dyDescent="0.25">
      <c r="C209" s="238" t="s">
        <v>0</v>
      </c>
      <c r="D209" s="400">
        <v>42781</v>
      </c>
      <c r="E209" s="244">
        <v>9</v>
      </c>
      <c r="F209" s="244">
        <v>2690</v>
      </c>
      <c r="G209" s="244">
        <v>27</v>
      </c>
      <c r="H209" s="244">
        <v>572500</v>
      </c>
      <c r="I209" s="245">
        <v>42850</v>
      </c>
      <c r="J209" s="244">
        <v>67</v>
      </c>
      <c r="K209" s="244">
        <v>37</v>
      </c>
      <c r="L209" s="244">
        <v>60</v>
      </c>
      <c r="M209" s="244">
        <v>56</v>
      </c>
      <c r="N209" s="244">
        <v>92</v>
      </c>
      <c r="O209" s="244">
        <v>84</v>
      </c>
      <c r="P209" s="244">
        <f>M209+O209</f>
        <v>140</v>
      </c>
      <c r="Q209" s="246">
        <v>122</v>
      </c>
      <c r="R209" s="246">
        <v>15</v>
      </c>
    </row>
    <row r="210" spans="3:18" x14ac:dyDescent="0.25">
      <c r="C210" s="237" t="s">
        <v>24</v>
      </c>
      <c r="D210" s="401"/>
      <c r="E210" s="110">
        <v>13.6</v>
      </c>
      <c r="F210" s="110">
        <v>724</v>
      </c>
      <c r="G210" s="110">
        <v>3</v>
      </c>
      <c r="H210" s="110">
        <v>590227</v>
      </c>
      <c r="I210" s="110">
        <v>48900</v>
      </c>
      <c r="J210" s="110">
        <v>14</v>
      </c>
      <c r="K210" s="110">
        <v>35</v>
      </c>
      <c r="L210" s="110">
        <v>24</v>
      </c>
      <c r="M210" s="110">
        <v>24</v>
      </c>
      <c r="N210" s="110">
        <v>3</v>
      </c>
      <c r="O210" s="110">
        <v>3</v>
      </c>
      <c r="P210" s="244">
        <f t="shared" ref="P210:P213" si="28">M210+O210</f>
        <v>27</v>
      </c>
      <c r="Q210" s="110">
        <v>18</v>
      </c>
      <c r="R210" s="110">
        <v>0</v>
      </c>
    </row>
    <row r="211" spans="3:18" x14ac:dyDescent="0.25">
      <c r="C211" s="237" t="s">
        <v>25</v>
      </c>
      <c r="D211" s="401"/>
      <c r="E211" s="253">
        <v>21</v>
      </c>
      <c r="F211" s="253">
        <v>330</v>
      </c>
      <c r="G211" s="253">
        <v>3</v>
      </c>
      <c r="H211" s="253">
        <v>261130</v>
      </c>
      <c r="I211" s="253">
        <v>3000</v>
      </c>
      <c r="J211" s="253">
        <v>32</v>
      </c>
      <c r="K211" s="253">
        <v>3</v>
      </c>
      <c r="L211" s="253">
        <v>12</v>
      </c>
      <c r="M211" s="253">
        <v>12</v>
      </c>
      <c r="N211" s="253">
        <v>2</v>
      </c>
      <c r="O211" s="255">
        <v>2</v>
      </c>
      <c r="P211" s="244">
        <f t="shared" si="28"/>
        <v>14</v>
      </c>
      <c r="Q211" s="113">
        <v>7</v>
      </c>
      <c r="R211" s="112">
        <v>0</v>
      </c>
    </row>
    <row r="212" spans="3:18" x14ac:dyDescent="0.25">
      <c r="C212" s="238" t="s">
        <v>161</v>
      </c>
      <c r="D212" s="401"/>
      <c r="E212" s="249">
        <v>12</v>
      </c>
      <c r="F212" s="249">
        <v>310</v>
      </c>
      <c r="G212" s="257">
        <v>0</v>
      </c>
      <c r="H212" s="250">
        <v>151645</v>
      </c>
      <c r="I212" s="249">
        <v>4515</v>
      </c>
      <c r="J212" s="249">
        <v>10</v>
      </c>
      <c r="K212" s="249">
        <v>20</v>
      </c>
      <c r="L212" s="251">
        <v>12</v>
      </c>
      <c r="M212" s="251">
        <v>11</v>
      </c>
      <c r="N212" s="251">
        <v>2</v>
      </c>
      <c r="O212" s="251">
        <v>2</v>
      </c>
      <c r="P212" s="244">
        <f t="shared" si="28"/>
        <v>13</v>
      </c>
      <c r="Q212" s="244">
        <v>7</v>
      </c>
      <c r="R212" s="135">
        <v>0</v>
      </c>
    </row>
    <row r="213" spans="3:18" x14ac:dyDescent="0.25">
      <c r="C213" s="237" t="s">
        <v>85</v>
      </c>
      <c r="D213" s="436"/>
      <c r="E213" s="251">
        <v>12</v>
      </c>
      <c r="F213" s="251">
        <v>428</v>
      </c>
      <c r="G213" s="251">
        <v>0</v>
      </c>
      <c r="H213" s="251">
        <v>0</v>
      </c>
      <c r="I213" s="251">
        <v>121879</v>
      </c>
      <c r="J213" s="251">
        <v>0</v>
      </c>
      <c r="K213" s="251">
        <v>35</v>
      </c>
      <c r="L213" s="251">
        <v>38</v>
      </c>
      <c r="M213" s="251">
        <v>38</v>
      </c>
      <c r="N213" s="251">
        <v>0</v>
      </c>
      <c r="O213" s="251">
        <v>0</v>
      </c>
      <c r="P213" s="244">
        <f t="shared" si="28"/>
        <v>38</v>
      </c>
      <c r="Q213" s="114">
        <v>64</v>
      </c>
      <c r="R213" s="114">
        <v>0</v>
      </c>
    </row>
    <row r="214" spans="3:18" x14ac:dyDescent="0.25">
      <c r="C214" s="402"/>
      <c r="D214" s="403"/>
      <c r="E214" s="252">
        <f>E209+E210+E211+E212+E213</f>
        <v>67.599999999999994</v>
      </c>
      <c r="F214" s="252">
        <f t="shared" ref="F214:R214" si="29">F209+F210+F211+F212+F213</f>
        <v>4482</v>
      </c>
      <c r="G214" s="252">
        <f t="shared" si="29"/>
        <v>33</v>
      </c>
      <c r="H214" s="252">
        <f t="shared" si="29"/>
        <v>1575502</v>
      </c>
      <c r="I214" s="252">
        <f t="shared" si="29"/>
        <v>221144</v>
      </c>
      <c r="J214" s="252">
        <f t="shared" si="29"/>
        <v>123</v>
      </c>
      <c r="K214" s="252">
        <f t="shared" si="29"/>
        <v>130</v>
      </c>
      <c r="L214" s="252">
        <f t="shared" si="29"/>
        <v>146</v>
      </c>
      <c r="M214" s="252">
        <f t="shared" si="29"/>
        <v>141</v>
      </c>
      <c r="N214" s="252">
        <f t="shared" si="29"/>
        <v>99</v>
      </c>
      <c r="O214" s="252">
        <f t="shared" si="29"/>
        <v>91</v>
      </c>
      <c r="P214" s="252">
        <f t="shared" si="29"/>
        <v>232</v>
      </c>
      <c r="Q214" s="252">
        <f t="shared" si="29"/>
        <v>218</v>
      </c>
      <c r="R214" s="252">
        <f t="shared" si="29"/>
        <v>15</v>
      </c>
    </row>
    <row r="217" spans="3:18" x14ac:dyDescent="0.2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3:18" ht="18.75" x14ac:dyDescent="0.3">
      <c r="C218" s="451" t="s">
        <v>214</v>
      </c>
      <c r="D218" s="451"/>
      <c r="E218" s="451"/>
      <c r="F218" s="451"/>
      <c r="G218" s="451"/>
      <c r="H218" s="451"/>
      <c r="I218" s="451"/>
      <c r="J218" s="451"/>
      <c r="K218" s="451"/>
      <c r="L218" s="451"/>
      <c r="M218" s="451"/>
      <c r="N218" s="451"/>
      <c r="O218" s="254"/>
      <c r="P218" s="254"/>
      <c r="Q218" s="254"/>
      <c r="R218" s="254"/>
    </row>
    <row r="219" spans="3:18" x14ac:dyDescent="0.25"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</row>
    <row r="220" spans="3:18" x14ac:dyDescent="0.25">
      <c r="C220" s="406" t="s">
        <v>5</v>
      </c>
      <c r="D220" s="406" t="s">
        <v>12</v>
      </c>
      <c r="E220" s="406" t="s">
        <v>6</v>
      </c>
      <c r="F220" s="406" t="s">
        <v>17</v>
      </c>
      <c r="G220" s="406" t="s">
        <v>15</v>
      </c>
      <c r="H220" s="406" t="s">
        <v>100</v>
      </c>
      <c r="I220" s="406" t="s">
        <v>14</v>
      </c>
      <c r="J220" s="406" t="s">
        <v>13</v>
      </c>
      <c r="K220" s="406" t="s">
        <v>8</v>
      </c>
      <c r="L220" s="398" t="s">
        <v>113</v>
      </c>
      <c r="M220" s="409"/>
      <c r="N220" s="409"/>
      <c r="O220" s="409"/>
      <c r="P220" s="399"/>
      <c r="Q220" s="394" t="s">
        <v>16</v>
      </c>
      <c r="R220" s="395"/>
    </row>
    <row r="221" spans="3:18" ht="30" x14ac:dyDescent="0.25">
      <c r="C221" s="407"/>
      <c r="D221" s="407"/>
      <c r="E221" s="407"/>
      <c r="F221" s="407"/>
      <c r="G221" s="407"/>
      <c r="H221" s="407"/>
      <c r="I221" s="407"/>
      <c r="J221" s="407"/>
      <c r="K221" s="407"/>
      <c r="L221" s="398" t="s">
        <v>1</v>
      </c>
      <c r="M221" s="399"/>
      <c r="N221" s="398" t="s">
        <v>2</v>
      </c>
      <c r="O221" s="399"/>
      <c r="P221" s="236" t="s">
        <v>10</v>
      </c>
      <c r="Q221" s="396"/>
      <c r="R221" s="397"/>
    </row>
    <row r="222" spans="3:18" x14ac:dyDescent="0.25">
      <c r="C222" s="408"/>
      <c r="D222" s="408"/>
      <c r="E222" s="408"/>
      <c r="F222" s="408"/>
      <c r="G222" s="408"/>
      <c r="H222" s="408"/>
      <c r="I222" s="408"/>
      <c r="J222" s="408"/>
      <c r="K222" s="408"/>
      <c r="L222" s="236" t="s">
        <v>4</v>
      </c>
      <c r="M222" s="236" t="s">
        <v>3</v>
      </c>
      <c r="N222" s="236" t="s">
        <v>4</v>
      </c>
      <c r="O222" s="236" t="s">
        <v>3</v>
      </c>
      <c r="P222" s="236" t="s">
        <v>3</v>
      </c>
      <c r="Q222" s="242" t="s">
        <v>1</v>
      </c>
      <c r="R222" s="242" t="s">
        <v>2</v>
      </c>
    </row>
    <row r="223" spans="3:18" x14ac:dyDescent="0.25">
      <c r="C223" s="238" t="s">
        <v>0</v>
      </c>
      <c r="D223" s="400">
        <v>42782</v>
      </c>
      <c r="E223" s="244">
        <v>12</v>
      </c>
      <c r="F223" s="244">
        <v>1757</v>
      </c>
      <c r="G223" s="244">
        <v>26</v>
      </c>
      <c r="H223" s="244">
        <v>495800</v>
      </c>
      <c r="I223" s="245">
        <v>20019</v>
      </c>
      <c r="J223" s="244">
        <v>33</v>
      </c>
      <c r="K223" s="244">
        <v>22</v>
      </c>
      <c r="L223" s="244">
        <v>55</v>
      </c>
      <c r="M223" s="244">
        <v>53</v>
      </c>
      <c r="N223" s="244">
        <v>93</v>
      </c>
      <c r="O223" s="244">
        <v>87</v>
      </c>
      <c r="P223" s="244">
        <f>M223+O223</f>
        <v>140</v>
      </c>
      <c r="Q223" s="246">
        <v>120</v>
      </c>
      <c r="R223" s="246">
        <v>15</v>
      </c>
    </row>
    <row r="224" spans="3:18" x14ac:dyDescent="0.25">
      <c r="C224" s="237" t="s">
        <v>24</v>
      </c>
      <c r="D224" s="401"/>
      <c r="E224" s="110">
        <v>13.66</v>
      </c>
      <c r="F224" s="110">
        <v>450</v>
      </c>
      <c r="G224" s="110">
        <v>0</v>
      </c>
      <c r="H224" s="110">
        <v>547660</v>
      </c>
      <c r="I224" s="110">
        <v>101880</v>
      </c>
      <c r="J224" s="110">
        <v>2</v>
      </c>
      <c r="K224" s="110">
        <v>52</v>
      </c>
      <c r="L224" s="110">
        <v>21</v>
      </c>
      <c r="M224" s="110">
        <v>22</v>
      </c>
      <c r="N224" s="110">
        <v>3</v>
      </c>
      <c r="O224" s="110">
        <v>3</v>
      </c>
      <c r="P224" s="244">
        <f t="shared" ref="P224:P227" si="30">M224+O224</f>
        <v>25</v>
      </c>
      <c r="Q224" s="110">
        <v>18</v>
      </c>
      <c r="R224" s="110">
        <v>0</v>
      </c>
    </row>
    <row r="225" spans="3:18" x14ac:dyDescent="0.25">
      <c r="C225" s="237" t="s">
        <v>25</v>
      </c>
      <c r="D225" s="401"/>
      <c r="E225" s="110">
        <v>22</v>
      </c>
      <c r="F225" s="110">
        <v>300</v>
      </c>
      <c r="G225" s="110">
        <v>4</v>
      </c>
      <c r="H225" s="110">
        <v>195130</v>
      </c>
      <c r="I225" s="110">
        <v>1670</v>
      </c>
      <c r="J225" s="110">
        <v>31</v>
      </c>
      <c r="K225" s="110">
        <v>1</v>
      </c>
      <c r="L225" s="110">
        <v>12</v>
      </c>
      <c r="M225" s="110">
        <v>12</v>
      </c>
      <c r="N225" s="110">
        <v>2</v>
      </c>
      <c r="O225" s="110">
        <v>2</v>
      </c>
      <c r="P225" s="244">
        <f t="shared" si="30"/>
        <v>14</v>
      </c>
      <c r="Q225" s="110">
        <v>7</v>
      </c>
      <c r="R225" s="110">
        <v>0</v>
      </c>
    </row>
    <row r="226" spans="3:18" x14ac:dyDescent="0.25">
      <c r="C226" s="238" t="s">
        <v>161</v>
      </c>
      <c r="D226" s="401"/>
      <c r="E226" s="249">
        <v>9</v>
      </c>
      <c r="F226" s="249">
        <v>329</v>
      </c>
      <c r="G226" s="257">
        <v>0</v>
      </c>
      <c r="H226" s="250">
        <v>154970</v>
      </c>
      <c r="I226" s="249">
        <v>3700</v>
      </c>
      <c r="J226" s="249">
        <v>10</v>
      </c>
      <c r="K226" s="249">
        <v>20</v>
      </c>
      <c r="L226" s="251">
        <v>12</v>
      </c>
      <c r="M226" s="251">
        <v>11</v>
      </c>
      <c r="N226" s="251">
        <v>2</v>
      </c>
      <c r="O226" s="251">
        <v>2</v>
      </c>
      <c r="P226" s="244">
        <f t="shared" si="30"/>
        <v>13</v>
      </c>
      <c r="Q226" s="244">
        <v>7</v>
      </c>
      <c r="R226" s="135">
        <v>0</v>
      </c>
    </row>
    <row r="227" spans="3:18" x14ac:dyDescent="0.25">
      <c r="C227" s="237" t="s">
        <v>85</v>
      </c>
      <c r="D227" s="436"/>
      <c r="E227" s="251">
        <v>3</v>
      </c>
      <c r="F227" s="251">
        <v>494</v>
      </c>
      <c r="G227" s="251">
        <v>0</v>
      </c>
      <c r="H227" s="251">
        <v>0</v>
      </c>
      <c r="I227" s="251">
        <v>133508.5</v>
      </c>
      <c r="J227" s="251">
        <v>0</v>
      </c>
      <c r="K227" s="251">
        <v>38</v>
      </c>
      <c r="L227" s="251">
        <v>37</v>
      </c>
      <c r="M227" s="251">
        <v>37</v>
      </c>
      <c r="N227" s="251">
        <v>0</v>
      </c>
      <c r="O227" s="251">
        <v>0</v>
      </c>
      <c r="P227" s="244">
        <f t="shared" si="30"/>
        <v>37</v>
      </c>
      <c r="Q227" s="114">
        <v>65</v>
      </c>
      <c r="R227" s="114">
        <v>0</v>
      </c>
    </row>
    <row r="228" spans="3:18" x14ac:dyDescent="0.25">
      <c r="C228" s="402"/>
      <c r="D228" s="403"/>
      <c r="E228" s="252">
        <f>E223+E224+E225+E226+E227</f>
        <v>59.66</v>
      </c>
      <c r="F228" s="252">
        <f t="shared" ref="F228:R228" si="31">F223+F224+F225+F226+F227</f>
        <v>3330</v>
      </c>
      <c r="G228" s="252">
        <f t="shared" si="31"/>
        <v>30</v>
      </c>
      <c r="H228" s="252">
        <f t="shared" si="31"/>
        <v>1393560</v>
      </c>
      <c r="I228" s="252">
        <f t="shared" si="31"/>
        <v>260777.5</v>
      </c>
      <c r="J228" s="252">
        <f t="shared" si="31"/>
        <v>76</v>
      </c>
      <c r="K228" s="252">
        <f t="shared" si="31"/>
        <v>133</v>
      </c>
      <c r="L228" s="252">
        <f t="shared" si="31"/>
        <v>137</v>
      </c>
      <c r="M228" s="252">
        <f t="shared" si="31"/>
        <v>135</v>
      </c>
      <c r="N228" s="252">
        <f t="shared" si="31"/>
        <v>100</v>
      </c>
      <c r="O228" s="252">
        <f t="shared" si="31"/>
        <v>94</v>
      </c>
      <c r="P228" s="252">
        <f t="shared" si="31"/>
        <v>229</v>
      </c>
      <c r="Q228" s="252">
        <f t="shared" si="31"/>
        <v>217</v>
      </c>
      <c r="R228" s="252">
        <f t="shared" si="31"/>
        <v>15</v>
      </c>
    </row>
    <row r="232" spans="3:18" ht="18.75" x14ac:dyDescent="0.3">
      <c r="C232" s="451" t="s">
        <v>215</v>
      </c>
      <c r="D232" s="451"/>
      <c r="E232" s="451"/>
      <c r="F232" s="451"/>
      <c r="G232" s="451"/>
      <c r="H232" s="451"/>
      <c r="I232" s="451"/>
      <c r="J232" s="451"/>
      <c r="K232" s="451"/>
      <c r="L232" s="451"/>
      <c r="M232" s="451"/>
      <c r="N232" s="451"/>
      <c r="O232" s="254"/>
      <c r="P232" s="254"/>
      <c r="Q232" s="254"/>
      <c r="R232" s="254"/>
    </row>
    <row r="233" spans="3:18" x14ac:dyDescent="0.25"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</row>
    <row r="234" spans="3:18" x14ac:dyDescent="0.25">
      <c r="C234" s="406" t="s">
        <v>5</v>
      </c>
      <c r="D234" s="406" t="s">
        <v>12</v>
      </c>
      <c r="E234" s="406" t="s">
        <v>6</v>
      </c>
      <c r="F234" s="406" t="s">
        <v>17</v>
      </c>
      <c r="G234" s="406" t="s">
        <v>15</v>
      </c>
      <c r="H234" s="406" t="s">
        <v>100</v>
      </c>
      <c r="I234" s="406" t="s">
        <v>14</v>
      </c>
      <c r="J234" s="406" t="s">
        <v>13</v>
      </c>
      <c r="K234" s="406" t="s">
        <v>8</v>
      </c>
      <c r="L234" s="398" t="s">
        <v>113</v>
      </c>
      <c r="M234" s="409"/>
      <c r="N234" s="409"/>
      <c r="O234" s="409"/>
      <c r="P234" s="399"/>
      <c r="Q234" s="394" t="s">
        <v>16</v>
      </c>
      <c r="R234" s="395"/>
    </row>
    <row r="235" spans="3:18" ht="30" x14ac:dyDescent="0.25">
      <c r="C235" s="407"/>
      <c r="D235" s="407"/>
      <c r="E235" s="407"/>
      <c r="F235" s="407"/>
      <c r="G235" s="407"/>
      <c r="H235" s="407"/>
      <c r="I235" s="407"/>
      <c r="J235" s="407"/>
      <c r="K235" s="407"/>
      <c r="L235" s="398" t="s">
        <v>1</v>
      </c>
      <c r="M235" s="399"/>
      <c r="N235" s="398" t="s">
        <v>2</v>
      </c>
      <c r="O235" s="399"/>
      <c r="P235" s="236" t="s">
        <v>10</v>
      </c>
      <c r="Q235" s="396"/>
      <c r="R235" s="397"/>
    </row>
    <row r="236" spans="3:18" x14ac:dyDescent="0.25">
      <c r="C236" s="408"/>
      <c r="D236" s="408"/>
      <c r="E236" s="408"/>
      <c r="F236" s="408"/>
      <c r="G236" s="408"/>
      <c r="H236" s="408"/>
      <c r="I236" s="408"/>
      <c r="J236" s="408"/>
      <c r="K236" s="408"/>
      <c r="L236" s="236" t="s">
        <v>4</v>
      </c>
      <c r="M236" s="236" t="s">
        <v>3</v>
      </c>
      <c r="N236" s="236" t="s">
        <v>4</v>
      </c>
      <c r="O236" s="236" t="s">
        <v>3</v>
      </c>
      <c r="P236" s="236" t="s">
        <v>3</v>
      </c>
      <c r="Q236" s="242" t="s">
        <v>1</v>
      </c>
      <c r="R236" s="242" t="s">
        <v>2</v>
      </c>
    </row>
    <row r="237" spans="3:18" x14ac:dyDescent="0.25">
      <c r="C237" s="238" t="s">
        <v>0</v>
      </c>
      <c r="D237" s="400">
        <v>42783</v>
      </c>
      <c r="E237" s="244">
        <v>163</v>
      </c>
      <c r="F237" s="244">
        <v>3300</v>
      </c>
      <c r="G237" s="244">
        <v>6</v>
      </c>
      <c r="H237" s="244">
        <v>1375500</v>
      </c>
      <c r="I237" s="245">
        <v>65500</v>
      </c>
      <c r="J237" s="244">
        <v>31</v>
      </c>
      <c r="K237" s="244">
        <v>33</v>
      </c>
      <c r="L237" s="244">
        <v>52</v>
      </c>
      <c r="M237" s="244">
        <v>48</v>
      </c>
      <c r="N237" s="244">
        <v>88</v>
      </c>
      <c r="O237" s="244">
        <v>78</v>
      </c>
      <c r="P237" s="244">
        <f>M237+O237</f>
        <v>126</v>
      </c>
      <c r="Q237" s="246">
        <v>90</v>
      </c>
      <c r="R237" s="246">
        <v>13</v>
      </c>
    </row>
    <row r="238" spans="3:18" x14ac:dyDescent="0.25">
      <c r="C238" s="237" t="s">
        <v>24</v>
      </c>
      <c r="D238" s="401"/>
      <c r="E238" s="110">
        <v>27.43</v>
      </c>
      <c r="F238" s="110">
        <v>480</v>
      </c>
      <c r="G238" s="110">
        <v>0</v>
      </c>
      <c r="H238" s="110">
        <v>1324625</v>
      </c>
      <c r="I238" s="110">
        <v>313515</v>
      </c>
      <c r="J238" s="110">
        <v>3</v>
      </c>
      <c r="K238" s="110">
        <v>91</v>
      </c>
      <c r="L238" s="110">
        <v>19</v>
      </c>
      <c r="M238" s="110">
        <v>19</v>
      </c>
      <c r="N238" s="110">
        <v>3</v>
      </c>
      <c r="O238" s="110">
        <v>9</v>
      </c>
      <c r="P238" s="244">
        <f t="shared" ref="P238:P241" si="32">M238+O238</f>
        <v>28</v>
      </c>
      <c r="Q238" s="110">
        <v>18</v>
      </c>
      <c r="R238" s="110">
        <v>0</v>
      </c>
    </row>
    <row r="239" spans="3:18" x14ac:dyDescent="0.25">
      <c r="C239" s="237" t="s">
        <v>25</v>
      </c>
      <c r="D239" s="401"/>
      <c r="E239" s="110">
        <v>18</v>
      </c>
      <c r="F239" s="110">
        <v>330</v>
      </c>
      <c r="G239" s="110">
        <v>6</v>
      </c>
      <c r="H239" s="110">
        <v>301514</v>
      </c>
      <c r="I239" s="110">
        <v>2000</v>
      </c>
      <c r="J239" s="110">
        <v>10</v>
      </c>
      <c r="K239" s="110">
        <v>2</v>
      </c>
      <c r="L239" s="110">
        <v>11</v>
      </c>
      <c r="M239" s="110">
        <v>12</v>
      </c>
      <c r="N239" s="110">
        <v>2</v>
      </c>
      <c r="O239" s="110">
        <v>3</v>
      </c>
      <c r="P239" s="244">
        <f t="shared" si="32"/>
        <v>15</v>
      </c>
      <c r="Q239" s="110">
        <v>7</v>
      </c>
      <c r="R239" s="110">
        <v>0</v>
      </c>
    </row>
    <row r="240" spans="3:18" x14ac:dyDescent="0.25">
      <c r="C240" s="238" t="s">
        <v>161</v>
      </c>
      <c r="D240" s="401"/>
      <c r="E240" s="249">
        <v>9</v>
      </c>
      <c r="F240" s="249">
        <v>320</v>
      </c>
      <c r="G240" s="257">
        <v>0</v>
      </c>
      <c r="H240" s="250">
        <v>168110</v>
      </c>
      <c r="I240" s="249">
        <v>2840</v>
      </c>
      <c r="J240" s="249">
        <v>12</v>
      </c>
      <c r="K240" s="249">
        <v>20</v>
      </c>
      <c r="L240" s="251">
        <v>12</v>
      </c>
      <c r="M240" s="251">
        <v>11</v>
      </c>
      <c r="N240" s="251">
        <v>2</v>
      </c>
      <c r="O240" s="251">
        <v>2</v>
      </c>
      <c r="P240" s="244">
        <f t="shared" si="32"/>
        <v>13</v>
      </c>
      <c r="Q240" s="244">
        <v>7</v>
      </c>
      <c r="R240" s="135">
        <v>0</v>
      </c>
    </row>
    <row r="241" spans="3:18" x14ac:dyDescent="0.25">
      <c r="C241" s="237" t="s">
        <v>85</v>
      </c>
      <c r="D241" s="436"/>
      <c r="E241" s="251">
        <v>7.56</v>
      </c>
      <c r="F241" s="251">
        <v>154</v>
      </c>
      <c r="G241" s="251">
        <v>0</v>
      </c>
      <c r="H241" s="251">
        <v>0</v>
      </c>
      <c r="I241" s="251">
        <v>158584</v>
      </c>
      <c r="J241" s="251">
        <v>0</v>
      </c>
      <c r="K241" s="251">
        <v>37</v>
      </c>
      <c r="L241" s="251">
        <v>38</v>
      </c>
      <c r="M241" s="251">
        <v>38</v>
      </c>
      <c r="N241" s="251">
        <v>0</v>
      </c>
      <c r="O241" s="251">
        <v>0</v>
      </c>
      <c r="P241" s="244">
        <f t="shared" si="32"/>
        <v>38</v>
      </c>
      <c r="Q241" s="114">
        <v>64</v>
      </c>
      <c r="R241" s="114">
        <v>0</v>
      </c>
    </row>
    <row r="242" spans="3:18" x14ac:dyDescent="0.25">
      <c r="C242" s="402"/>
      <c r="D242" s="403"/>
      <c r="E242" s="252">
        <f>E237+E238+E239+E240+E241</f>
        <v>224.99</v>
      </c>
      <c r="F242" s="252">
        <f t="shared" ref="F242:R242" si="33">F237+F238+F239+F240+F241</f>
        <v>4584</v>
      </c>
      <c r="G242" s="252">
        <f t="shared" si="33"/>
        <v>12</v>
      </c>
      <c r="H242" s="252">
        <f t="shared" si="33"/>
        <v>3169749</v>
      </c>
      <c r="I242" s="252">
        <f t="shared" si="33"/>
        <v>542439</v>
      </c>
      <c r="J242" s="252">
        <f t="shared" si="33"/>
        <v>56</v>
      </c>
      <c r="K242" s="252">
        <f t="shared" si="33"/>
        <v>183</v>
      </c>
      <c r="L242" s="252">
        <f t="shared" si="33"/>
        <v>132</v>
      </c>
      <c r="M242" s="252">
        <f t="shared" si="33"/>
        <v>128</v>
      </c>
      <c r="N242" s="252">
        <f t="shared" si="33"/>
        <v>95</v>
      </c>
      <c r="O242" s="252">
        <f t="shared" si="33"/>
        <v>92</v>
      </c>
      <c r="P242" s="252">
        <f t="shared" si="33"/>
        <v>220</v>
      </c>
      <c r="Q242" s="252">
        <f t="shared" si="33"/>
        <v>186</v>
      </c>
      <c r="R242" s="252">
        <f t="shared" si="33"/>
        <v>13</v>
      </c>
    </row>
    <row r="245" spans="3:18" ht="18.75" x14ac:dyDescent="0.3">
      <c r="C245" s="405" t="s">
        <v>216</v>
      </c>
      <c r="D245" s="405"/>
      <c r="E245" s="405"/>
      <c r="F245" s="405"/>
      <c r="G245" s="405"/>
      <c r="H245" s="405"/>
      <c r="I245" s="405"/>
      <c r="J245" s="405"/>
      <c r="K245" s="405"/>
      <c r="L245" s="405"/>
      <c r="M245" s="405"/>
      <c r="N245" s="405"/>
      <c r="O245" s="405"/>
      <c r="P245" s="254"/>
      <c r="Q245" s="254"/>
      <c r="R245" s="254"/>
    </row>
    <row r="246" spans="3:18" x14ac:dyDescent="0.25"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</row>
    <row r="247" spans="3:18" ht="15" customHeight="1" x14ac:dyDescent="0.25">
      <c r="C247" s="406" t="s">
        <v>5</v>
      </c>
      <c r="D247" s="406" t="s">
        <v>12</v>
      </c>
      <c r="E247" s="406" t="s">
        <v>6</v>
      </c>
      <c r="F247" s="406" t="s">
        <v>17</v>
      </c>
      <c r="G247" s="406" t="s">
        <v>15</v>
      </c>
      <c r="H247" s="406" t="s">
        <v>100</v>
      </c>
      <c r="I247" s="406" t="s">
        <v>14</v>
      </c>
      <c r="J247" s="406" t="s">
        <v>13</v>
      </c>
      <c r="K247" s="406" t="s">
        <v>8</v>
      </c>
      <c r="L247" s="398" t="s">
        <v>9</v>
      </c>
      <c r="M247" s="409"/>
      <c r="N247" s="409"/>
      <c r="O247" s="409"/>
      <c r="P247" s="399"/>
      <c r="Q247" s="394" t="s">
        <v>16</v>
      </c>
      <c r="R247" s="395"/>
    </row>
    <row r="248" spans="3:18" ht="30" x14ac:dyDescent="0.25">
      <c r="C248" s="407"/>
      <c r="D248" s="407"/>
      <c r="E248" s="407"/>
      <c r="F248" s="407"/>
      <c r="G248" s="407"/>
      <c r="H248" s="407"/>
      <c r="I248" s="407"/>
      <c r="J248" s="407"/>
      <c r="K248" s="407"/>
      <c r="L248" s="398" t="s">
        <v>1</v>
      </c>
      <c r="M248" s="399"/>
      <c r="N248" s="398" t="s">
        <v>2</v>
      </c>
      <c r="O248" s="399"/>
      <c r="P248" s="236" t="s">
        <v>10</v>
      </c>
      <c r="Q248" s="396"/>
      <c r="R248" s="397"/>
    </row>
    <row r="249" spans="3:18" x14ac:dyDescent="0.25">
      <c r="C249" s="408"/>
      <c r="D249" s="408"/>
      <c r="E249" s="408"/>
      <c r="F249" s="408"/>
      <c r="G249" s="408"/>
      <c r="H249" s="408"/>
      <c r="I249" s="408"/>
      <c r="J249" s="408"/>
      <c r="K249" s="408"/>
      <c r="L249" s="236" t="s">
        <v>4</v>
      </c>
      <c r="M249" s="236" t="s">
        <v>3</v>
      </c>
      <c r="N249" s="236" t="s">
        <v>4</v>
      </c>
      <c r="O249" s="236" t="s">
        <v>3</v>
      </c>
      <c r="P249" s="236" t="s">
        <v>3</v>
      </c>
      <c r="Q249" s="242" t="s">
        <v>1</v>
      </c>
      <c r="R249" s="242" t="s">
        <v>2</v>
      </c>
    </row>
    <row r="250" spans="3:18" x14ac:dyDescent="0.25">
      <c r="C250" s="237" t="s">
        <v>0</v>
      </c>
      <c r="D250" s="400">
        <v>42784</v>
      </c>
      <c r="E250" s="251">
        <v>191</v>
      </c>
      <c r="F250" s="251">
        <v>2870</v>
      </c>
      <c r="G250" s="251">
        <v>27</v>
      </c>
      <c r="H250" s="251">
        <v>2700000</v>
      </c>
      <c r="I250" s="251">
        <v>116500</v>
      </c>
      <c r="J250" s="251">
        <v>72</v>
      </c>
      <c r="K250" s="251">
        <v>65</v>
      </c>
      <c r="L250" s="251">
        <v>45</v>
      </c>
      <c r="M250" s="251">
        <v>52</v>
      </c>
      <c r="N250" s="251">
        <v>81</v>
      </c>
      <c r="O250" s="251">
        <v>96</v>
      </c>
      <c r="P250" s="251">
        <f>M250+O250</f>
        <v>148</v>
      </c>
      <c r="Q250" s="112">
        <v>54</v>
      </c>
      <c r="R250" s="112">
        <v>13</v>
      </c>
    </row>
    <row r="251" spans="3:18" x14ac:dyDescent="0.25">
      <c r="C251" s="237" t="s">
        <v>24</v>
      </c>
      <c r="D251" s="401"/>
      <c r="E251" s="251">
        <v>120</v>
      </c>
      <c r="F251" s="251">
        <v>60</v>
      </c>
      <c r="G251" s="251">
        <v>0</v>
      </c>
      <c r="H251" s="251">
        <v>1745758</v>
      </c>
      <c r="I251" s="251">
        <v>135100</v>
      </c>
      <c r="J251" s="251">
        <v>25</v>
      </c>
      <c r="K251" s="251">
        <v>88</v>
      </c>
      <c r="L251" s="251">
        <v>6</v>
      </c>
      <c r="M251" s="251">
        <v>9</v>
      </c>
      <c r="N251" s="251">
        <v>3</v>
      </c>
      <c r="O251" s="251">
        <v>7</v>
      </c>
      <c r="P251" s="251">
        <f t="shared" ref="P251:P254" si="34">M251+O251</f>
        <v>16</v>
      </c>
      <c r="Q251" s="258">
        <v>2</v>
      </c>
      <c r="R251" s="258">
        <v>0</v>
      </c>
    </row>
    <row r="252" spans="3:18" x14ac:dyDescent="0.25">
      <c r="C252" s="237" t="s">
        <v>25</v>
      </c>
      <c r="D252" s="401"/>
      <c r="E252" s="251">
        <v>33</v>
      </c>
      <c r="F252" s="251">
        <v>460</v>
      </c>
      <c r="G252" s="251">
        <v>4</v>
      </c>
      <c r="H252" s="259">
        <v>457209</v>
      </c>
      <c r="I252" s="259">
        <v>9320</v>
      </c>
      <c r="J252" s="259">
        <v>31</v>
      </c>
      <c r="K252" s="259">
        <v>2</v>
      </c>
      <c r="L252" s="259">
        <v>15</v>
      </c>
      <c r="M252" s="259">
        <v>14</v>
      </c>
      <c r="N252" s="259">
        <v>2</v>
      </c>
      <c r="O252" s="259">
        <v>3</v>
      </c>
      <c r="P252" s="251">
        <f t="shared" si="34"/>
        <v>17</v>
      </c>
      <c r="Q252" s="258">
        <v>7</v>
      </c>
      <c r="R252" s="258">
        <v>0</v>
      </c>
    </row>
    <row r="253" spans="3:18" x14ac:dyDescent="0.25">
      <c r="C253" s="237" t="s">
        <v>161</v>
      </c>
      <c r="D253" s="401"/>
      <c r="E253" s="251">
        <v>22</v>
      </c>
      <c r="F253" s="251">
        <v>100</v>
      </c>
      <c r="G253" s="251">
        <v>0</v>
      </c>
      <c r="H253" s="251">
        <v>204615</v>
      </c>
      <c r="I253" s="251">
        <v>2100</v>
      </c>
      <c r="J253" s="251">
        <v>14</v>
      </c>
      <c r="K253" s="251">
        <v>17</v>
      </c>
      <c r="L253" s="251">
        <v>2</v>
      </c>
      <c r="M253" s="251">
        <v>5</v>
      </c>
      <c r="N253" s="251">
        <v>2</v>
      </c>
      <c r="O253" s="251">
        <v>1</v>
      </c>
      <c r="P253" s="251">
        <f t="shared" si="34"/>
        <v>6</v>
      </c>
      <c r="Q253" s="258">
        <v>0</v>
      </c>
      <c r="R253" s="258">
        <v>0</v>
      </c>
    </row>
    <row r="254" spans="3:18" x14ac:dyDescent="0.25">
      <c r="C254" s="237" t="s">
        <v>192</v>
      </c>
      <c r="D254" s="436"/>
      <c r="E254" s="251">
        <v>0</v>
      </c>
      <c r="F254" s="251">
        <v>0</v>
      </c>
      <c r="G254" s="251">
        <v>0</v>
      </c>
      <c r="H254" s="251">
        <v>0</v>
      </c>
      <c r="I254" s="251">
        <v>6000</v>
      </c>
      <c r="J254" s="251">
        <v>0</v>
      </c>
      <c r="K254" s="251">
        <v>3</v>
      </c>
      <c r="L254" s="251">
        <v>2</v>
      </c>
      <c r="M254" s="251">
        <v>2</v>
      </c>
      <c r="N254" s="251">
        <v>0</v>
      </c>
      <c r="O254" s="251">
        <v>0</v>
      </c>
      <c r="P254" s="251">
        <f t="shared" si="34"/>
        <v>2</v>
      </c>
      <c r="Q254" s="258"/>
      <c r="R254" s="258"/>
    </row>
    <row r="255" spans="3:18" x14ac:dyDescent="0.25">
      <c r="C255" s="402" t="s">
        <v>11</v>
      </c>
      <c r="D255" s="403"/>
      <c r="E255" s="252">
        <f t="shared" ref="E255:R255" si="35">SUM(E250:E254)</f>
        <v>366</v>
      </c>
      <c r="F255" s="252">
        <f>F250+F251+F252+F253+F254</f>
        <v>3490</v>
      </c>
      <c r="G255" s="252">
        <f t="shared" si="35"/>
        <v>31</v>
      </c>
      <c r="H255" s="252">
        <f t="shared" si="35"/>
        <v>5107582</v>
      </c>
      <c r="I255" s="252">
        <f t="shared" si="35"/>
        <v>269020</v>
      </c>
      <c r="J255" s="252">
        <f t="shared" si="35"/>
        <v>142</v>
      </c>
      <c r="K255" s="252">
        <f t="shared" si="35"/>
        <v>175</v>
      </c>
      <c r="L255" s="252">
        <f t="shared" si="35"/>
        <v>70</v>
      </c>
      <c r="M255" s="252">
        <f t="shared" si="35"/>
        <v>82</v>
      </c>
      <c r="N255" s="252">
        <f t="shared" si="35"/>
        <v>88</v>
      </c>
      <c r="O255" s="252">
        <f t="shared" si="35"/>
        <v>107</v>
      </c>
      <c r="P255" s="252">
        <f t="shared" si="35"/>
        <v>189</v>
      </c>
      <c r="Q255" s="252">
        <f t="shared" si="35"/>
        <v>63</v>
      </c>
      <c r="R255" s="252">
        <f t="shared" si="35"/>
        <v>13</v>
      </c>
    </row>
    <row r="258" spans="3:18" ht="18.75" x14ac:dyDescent="0.3">
      <c r="C258" s="405" t="s">
        <v>217</v>
      </c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  <c r="O258" s="405"/>
      <c r="P258" s="254"/>
      <c r="Q258" s="254"/>
      <c r="R258" s="254"/>
    </row>
    <row r="259" spans="3:18" x14ac:dyDescent="0.25"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</row>
    <row r="260" spans="3:18" x14ac:dyDescent="0.25">
      <c r="C260" s="406" t="s">
        <v>5</v>
      </c>
      <c r="D260" s="406" t="s">
        <v>12</v>
      </c>
      <c r="E260" s="406" t="s">
        <v>6</v>
      </c>
      <c r="F260" s="406" t="s">
        <v>17</v>
      </c>
      <c r="G260" s="406" t="s">
        <v>15</v>
      </c>
      <c r="H260" s="406" t="s">
        <v>100</v>
      </c>
      <c r="I260" s="406" t="s">
        <v>14</v>
      </c>
      <c r="J260" s="406" t="s">
        <v>13</v>
      </c>
      <c r="K260" s="406" t="s">
        <v>8</v>
      </c>
      <c r="L260" s="398" t="s">
        <v>9</v>
      </c>
      <c r="M260" s="409"/>
      <c r="N260" s="409"/>
      <c r="O260" s="409"/>
      <c r="P260" s="399"/>
      <c r="Q260" s="394" t="s">
        <v>16</v>
      </c>
      <c r="R260" s="395"/>
    </row>
    <row r="261" spans="3:18" ht="30" x14ac:dyDescent="0.25">
      <c r="C261" s="407"/>
      <c r="D261" s="407"/>
      <c r="E261" s="407"/>
      <c r="F261" s="407"/>
      <c r="G261" s="407"/>
      <c r="H261" s="407"/>
      <c r="I261" s="407"/>
      <c r="J261" s="407"/>
      <c r="K261" s="407"/>
      <c r="L261" s="398" t="s">
        <v>1</v>
      </c>
      <c r="M261" s="399"/>
      <c r="N261" s="398" t="s">
        <v>2</v>
      </c>
      <c r="O261" s="399"/>
      <c r="P261" s="236" t="s">
        <v>10</v>
      </c>
      <c r="Q261" s="396"/>
      <c r="R261" s="397"/>
    </row>
    <row r="262" spans="3:18" x14ac:dyDescent="0.25">
      <c r="C262" s="408"/>
      <c r="D262" s="408"/>
      <c r="E262" s="408"/>
      <c r="F262" s="408"/>
      <c r="G262" s="408"/>
      <c r="H262" s="408"/>
      <c r="I262" s="408"/>
      <c r="J262" s="408"/>
      <c r="K262" s="408"/>
      <c r="L262" s="236" t="s">
        <v>4</v>
      </c>
      <c r="M262" s="236" t="s">
        <v>3</v>
      </c>
      <c r="N262" s="236" t="s">
        <v>4</v>
      </c>
      <c r="O262" s="236" t="s">
        <v>3</v>
      </c>
      <c r="P262" s="236" t="s">
        <v>3</v>
      </c>
      <c r="Q262" s="242" t="s">
        <v>1</v>
      </c>
      <c r="R262" s="242" t="s">
        <v>2</v>
      </c>
    </row>
    <row r="263" spans="3:18" x14ac:dyDescent="0.25">
      <c r="C263" s="237" t="s">
        <v>0</v>
      </c>
      <c r="D263" s="400">
        <v>42785</v>
      </c>
      <c r="E263" s="251">
        <v>110</v>
      </c>
      <c r="F263" s="251">
        <v>3990</v>
      </c>
      <c r="G263" s="251">
        <v>30</v>
      </c>
      <c r="H263" s="251">
        <v>1380000</v>
      </c>
      <c r="I263" s="251">
        <v>103600</v>
      </c>
      <c r="J263" s="251">
        <v>84</v>
      </c>
      <c r="K263" s="251">
        <v>57</v>
      </c>
      <c r="L263" s="251">
        <v>38</v>
      </c>
      <c r="M263" s="251">
        <v>47</v>
      </c>
      <c r="N263" s="251">
        <v>100</v>
      </c>
      <c r="O263" s="251">
        <v>100</v>
      </c>
      <c r="P263" s="251">
        <f>M263+O263</f>
        <v>147</v>
      </c>
      <c r="Q263" s="112">
        <v>80</v>
      </c>
      <c r="R263" s="112">
        <v>17</v>
      </c>
    </row>
    <row r="264" spans="3:18" x14ac:dyDescent="0.25">
      <c r="C264" s="237" t="s">
        <v>24</v>
      </c>
      <c r="D264" s="401"/>
      <c r="E264" s="251">
        <v>18.5</v>
      </c>
      <c r="F264" s="251">
        <v>1425</v>
      </c>
      <c r="G264" s="251">
        <v>0</v>
      </c>
      <c r="H264" s="251">
        <v>19700</v>
      </c>
      <c r="I264" s="251">
        <v>6450</v>
      </c>
      <c r="J264" s="251">
        <v>37</v>
      </c>
      <c r="K264" s="251">
        <v>6</v>
      </c>
      <c r="L264" s="251">
        <v>6</v>
      </c>
      <c r="M264" s="251">
        <v>5</v>
      </c>
      <c r="N264" s="251">
        <v>15</v>
      </c>
      <c r="O264" s="251">
        <v>16</v>
      </c>
      <c r="P264" s="251">
        <f t="shared" ref="P264:P267" si="36">M264+O264</f>
        <v>21</v>
      </c>
      <c r="Q264" s="258">
        <v>2</v>
      </c>
      <c r="R264" s="258">
        <v>2</v>
      </c>
    </row>
    <row r="265" spans="3:18" x14ac:dyDescent="0.25">
      <c r="C265" s="237" t="s">
        <v>25</v>
      </c>
      <c r="D265" s="401"/>
      <c r="E265" s="251">
        <v>24</v>
      </c>
      <c r="F265" s="251">
        <v>0</v>
      </c>
      <c r="G265" s="251">
        <v>0</v>
      </c>
      <c r="H265" s="259">
        <v>437390</v>
      </c>
      <c r="I265" s="259">
        <v>0</v>
      </c>
      <c r="J265" s="259">
        <v>0</v>
      </c>
      <c r="K265" s="259">
        <v>0</v>
      </c>
      <c r="L265" s="259">
        <v>2</v>
      </c>
      <c r="M265" s="259">
        <v>3</v>
      </c>
      <c r="N265" s="259">
        <v>2</v>
      </c>
      <c r="O265" s="259">
        <v>3</v>
      </c>
      <c r="P265" s="251">
        <f t="shared" si="36"/>
        <v>6</v>
      </c>
      <c r="Q265" s="258">
        <v>0</v>
      </c>
      <c r="R265" s="258">
        <v>0</v>
      </c>
    </row>
    <row r="266" spans="3:18" x14ac:dyDescent="0.25">
      <c r="C266" s="237" t="s">
        <v>161</v>
      </c>
      <c r="D266" s="401"/>
      <c r="E266" s="251">
        <v>22</v>
      </c>
      <c r="F266" s="251">
        <v>100</v>
      </c>
      <c r="G266" s="251">
        <v>0</v>
      </c>
      <c r="H266" s="251">
        <v>204615</v>
      </c>
      <c r="I266" s="251">
        <v>2100</v>
      </c>
      <c r="J266" s="251">
        <v>14</v>
      </c>
      <c r="K266" s="251">
        <v>17</v>
      </c>
      <c r="L266" s="251">
        <v>2</v>
      </c>
      <c r="M266" s="251">
        <v>3</v>
      </c>
      <c r="N266" s="251">
        <v>2</v>
      </c>
      <c r="O266" s="251">
        <v>2</v>
      </c>
      <c r="P266" s="251">
        <f t="shared" si="36"/>
        <v>5</v>
      </c>
      <c r="Q266" s="258">
        <v>0</v>
      </c>
      <c r="R266" s="258">
        <v>0</v>
      </c>
    </row>
    <row r="267" spans="3:18" x14ac:dyDescent="0.25">
      <c r="C267" s="237" t="s">
        <v>192</v>
      </c>
      <c r="D267" s="436"/>
      <c r="E267" s="251">
        <v>0</v>
      </c>
      <c r="F267" s="251">
        <v>0</v>
      </c>
      <c r="G267" s="251">
        <v>0</v>
      </c>
      <c r="H267" s="251">
        <v>0</v>
      </c>
      <c r="I267" s="251">
        <v>0</v>
      </c>
      <c r="J267" s="251">
        <v>0</v>
      </c>
      <c r="K267" s="251">
        <v>0</v>
      </c>
      <c r="L267" s="251">
        <v>0</v>
      </c>
      <c r="M267" s="251">
        <v>0</v>
      </c>
      <c r="N267" s="251">
        <v>0</v>
      </c>
      <c r="O267" s="251">
        <v>0</v>
      </c>
      <c r="P267" s="251">
        <f t="shared" si="36"/>
        <v>0</v>
      </c>
      <c r="Q267" s="258">
        <v>0</v>
      </c>
      <c r="R267" s="258">
        <v>0</v>
      </c>
    </row>
    <row r="268" spans="3:18" x14ac:dyDescent="0.25">
      <c r="C268" s="402" t="s">
        <v>11</v>
      </c>
      <c r="D268" s="403"/>
      <c r="E268" s="252">
        <f t="shared" ref="E268:R268" si="37">SUM(E263:E267)</f>
        <v>174.5</v>
      </c>
      <c r="F268" s="252">
        <f>F263+F264+F265+F266+F267</f>
        <v>5515</v>
      </c>
      <c r="G268" s="252">
        <f t="shared" si="37"/>
        <v>30</v>
      </c>
      <c r="H268" s="252">
        <f t="shared" si="37"/>
        <v>2041705</v>
      </c>
      <c r="I268" s="252">
        <f t="shared" si="37"/>
        <v>112150</v>
      </c>
      <c r="J268" s="252">
        <f t="shared" si="37"/>
        <v>135</v>
      </c>
      <c r="K268" s="252">
        <f t="shared" si="37"/>
        <v>80</v>
      </c>
      <c r="L268" s="252">
        <f t="shared" si="37"/>
        <v>48</v>
      </c>
      <c r="M268" s="252">
        <f t="shared" si="37"/>
        <v>58</v>
      </c>
      <c r="N268" s="252">
        <f t="shared" si="37"/>
        <v>119</v>
      </c>
      <c r="O268" s="252">
        <f t="shared" si="37"/>
        <v>121</v>
      </c>
      <c r="P268" s="252">
        <f t="shared" si="37"/>
        <v>179</v>
      </c>
      <c r="Q268" s="252">
        <f t="shared" si="37"/>
        <v>82</v>
      </c>
      <c r="R268" s="252">
        <f t="shared" si="37"/>
        <v>19</v>
      </c>
    </row>
    <row r="270" spans="3:18" x14ac:dyDescent="0.25">
      <c r="F270" s="51"/>
      <c r="G270" s="51"/>
    </row>
    <row r="271" spans="3:18" ht="18.75" x14ac:dyDescent="0.3">
      <c r="C271" s="405" t="s">
        <v>218</v>
      </c>
      <c r="D271" s="405"/>
      <c r="E271" s="405"/>
      <c r="F271" s="405"/>
      <c r="G271" s="405"/>
      <c r="H271" s="405"/>
      <c r="I271" s="405"/>
      <c r="J271" s="405"/>
      <c r="K271" s="405"/>
      <c r="L271" s="405"/>
      <c r="M271" s="405"/>
      <c r="N271" s="405"/>
      <c r="O271" s="405"/>
      <c r="P271" s="254"/>
      <c r="Q271" s="254"/>
      <c r="R271" s="254"/>
    </row>
    <row r="272" spans="3:18" x14ac:dyDescent="0.25"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</row>
    <row r="273" spans="3:18" x14ac:dyDescent="0.25">
      <c r="C273" s="406" t="s">
        <v>5</v>
      </c>
      <c r="D273" s="406" t="s">
        <v>12</v>
      </c>
      <c r="E273" s="406" t="s">
        <v>6</v>
      </c>
      <c r="F273" s="406" t="s">
        <v>17</v>
      </c>
      <c r="G273" s="406" t="s">
        <v>15</v>
      </c>
      <c r="H273" s="406" t="s">
        <v>100</v>
      </c>
      <c r="I273" s="406" t="s">
        <v>14</v>
      </c>
      <c r="J273" s="406" t="s">
        <v>13</v>
      </c>
      <c r="K273" s="406" t="s">
        <v>8</v>
      </c>
      <c r="L273" s="398" t="s">
        <v>9</v>
      </c>
      <c r="M273" s="409"/>
      <c r="N273" s="409"/>
      <c r="O273" s="409"/>
      <c r="P273" s="399"/>
      <c r="Q273" s="394" t="s">
        <v>16</v>
      </c>
      <c r="R273" s="395"/>
    </row>
    <row r="274" spans="3:18" ht="30" x14ac:dyDescent="0.25">
      <c r="C274" s="407"/>
      <c r="D274" s="407"/>
      <c r="E274" s="407"/>
      <c r="F274" s="407"/>
      <c r="G274" s="407"/>
      <c r="H274" s="407"/>
      <c r="I274" s="407"/>
      <c r="J274" s="407"/>
      <c r="K274" s="407"/>
      <c r="L274" s="398" t="s">
        <v>1</v>
      </c>
      <c r="M274" s="399"/>
      <c r="N274" s="398" t="s">
        <v>2</v>
      </c>
      <c r="O274" s="399"/>
      <c r="P274" s="236" t="s">
        <v>10</v>
      </c>
      <c r="Q274" s="396"/>
      <c r="R274" s="397"/>
    </row>
    <row r="275" spans="3:18" x14ac:dyDescent="0.25">
      <c r="C275" s="408"/>
      <c r="D275" s="408"/>
      <c r="E275" s="408"/>
      <c r="F275" s="408"/>
      <c r="G275" s="408"/>
      <c r="H275" s="408"/>
      <c r="I275" s="408"/>
      <c r="J275" s="408"/>
      <c r="K275" s="408"/>
      <c r="L275" s="236" t="s">
        <v>4</v>
      </c>
      <c r="M275" s="236" t="s">
        <v>3</v>
      </c>
      <c r="N275" s="236" t="s">
        <v>4</v>
      </c>
      <c r="O275" s="236" t="s">
        <v>3</v>
      </c>
      <c r="P275" s="236" t="s">
        <v>3</v>
      </c>
      <c r="Q275" s="242" t="s">
        <v>1</v>
      </c>
      <c r="R275" s="242" t="s">
        <v>2</v>
      </c>
    </row>
    <row r="276" spans="3:18" x14ac:dyDescent="0.25">
      <c r="C276" s="237" t="s">
        <v>0</v>
      </c>
      <c r="D276" s="400">
        <v>42786</v>
      </c>
      <c r="E276" s="251">
        <v>111</v>
      </c>
      <c r="F276" s="251">
        <v>0</v>
      </c>
      <c r="G276" s="251">
        <v>41</v>
      </c>
      <c r="H276" s="251">
        <v>1204000</v>
      </c>
      <c r="I276" s="251">
        <v>93600</v>
      </c>
      <c r="J276" s="251">
        <v>56</v>
      </c>
      <c r="K276" s="251">
        <v>72</v>
      </c>
      <c r="L276" s="251">
        <v>61</v>
      </c>
      <c r="M276" s="251">
        <v>51</v>
      </c>
      <c r="N276" s="251">
        <v>105</v>
      </c>
      <c r="O276" s="251">
        <v>104</v>
      </c>
      <c r="P276" s="251">
        <f>M276+O276</f>
        <v>155</v>
      </c>
      <c r="Q276" s="112">
        <v>94</v>
      </c>
      <c r="R276" s="112">
        <v>18</v>
      </c>
    </row>
    <row r="277" spans="3:18" x14ac:dyDescent="0.25">
      <c r="C277" s="237" t="s">
        <v>24</v>
      </c>
      <c r="D277" s="401"/>
      <c r="E277" s="251">
        <v>30.5</v>
      </c>
      <c r="F277" s="251">
        <v>1080</v>
      </c>
      <c r="G277" s="251">
        <v>0</v>
      </c>
      <c r="H277" s="251">
        <v>615555</v>
      </c>
      <c r="I277" s="251">
        <v>168205</v>
      </c>
      <c r="J277" s="251">
        <v>21</v>
      </c>
      <c r="K277" s="251">
        <v>61</v>
      </c>
      <c r="L277" s="251">
        <v>14</v>
      </c>
      <c r="M277" s="251">
        <v>12</v>
      </c>
      <c r="N277" s="251">
        <v>15</v>
      </c>
      <c r="O277" s="251">
        <v>16</v>
      </c>
      <c r="P277" s="251">
        <f t="shared" ref="P277:P280" si="38">M277+O277</f>
        <v>28</v>
      </c>
      <c r="Q277" s="258">
        <v>17</v>
      </c>
      <c r="R277" s="258">
        <v>2</v>
      </c>
    </row>
    <row r="278" spans="3:18" x14ac:dyDescent="0.25">
      <c r="C278" s="237" t="s">
        <v>25</v>
      </c>
      <c r="D278" s="401"/>
      <c r="E278" s="251">
        <v>23</v>
      </c>
      <c r="F278" s="251">
        <v>420</v>
      </c>
      <c r="G278" s="251">
        <v>5</v>
      </c>
      <c r="H278" s="259">
        <v>268560</v>
      </c>
      <c r="I278" s="259">
        <v>1114</v>
      </c>
      <c r="J278" s="259">
        <v>26</v>
      </c>
      <c r="K278" s="259">
        <v>1</v>
      </c>
      <c r="L278" s="259">
        <v>13</v>
      </c>
      <c r="M278" s="259">
        <v>12</v>
      </c>
      <c r="N278" s="259">
        <v>2</v>
      </c>
      <c r="O278" s="259">
        <v>2</v>
      </c>
      <c r="P278" s="251">
        <f t="shared" si="38"/>
        <v>14</v>
      </c>
      <c r="Q278" s="258">
        <v>7</v>
      </c>
      <c r="R278" s="258">
        <v>0</v>
      </c>
    </row>
    <row r="279" spans="3:18" x14ac:dyDescent="0.25">
      <c r="C279" s="237" t="s">
        <v>161</v>
      </c>
      <c r="D279" s="401"/>
      <c r="E279" s="251">
        <v>9</v>
      </c>
      <c r="F279" s="251">
        <v>340</v>
      </c>
      <c r="G279" s="251">
        <v>0</v>
      </c>
      <c r="H279" s="251">
        <v>172710</v>
      </c>
      <c r="I279" s="251">
        <v>1200</v>
      </c>
      <c r="J279" s="251">
        <v>12</v>
      </c>
      <c r="K279" s="251">
        <v>20</v>
      </c>
      <c r="L279" s="251">
        <v>12</v>
      </c>
      <c r="M279" s="251">
        <v>12</v>
      </c>
      <c r="N279" s="251">
        <v>2</v>
      </c>
      <c r="O279" s="251">
        <v>2</v>
      </c>
      <c r="P279" s="251">
        <f t="shared" si="38"/>
        <v>14</v>
      </c>
      <c r="Q279" s="258">
        <v>7</v>
      </c>
      <c r="R279" s="258">
        <v>0</v>
      </c>
    </row>
    <row r="280" spans="3:18" x14ac:dyDescent="0.25">
      <c r="C280" s="237" t="s">
        <v>192</v>
      </c>
      <c r="D280" s="436"/>
      <c r="E280" s="251">
        <v>5.2</v>
      </c>
      <c r="F280" s="251">
        <v>528</v>
      </c>
      <c r="G280" s="251">
        <v>0</v>
      </c>
      <c r="H280" s="251">
        <v>0</v>
      </c>
      <c r="I280" s="251">
        <v>179468</v>
      </c>
      <c r="J280" s="251">
        <v>0</v>
      </c>
      <c r="K280" s="251">
        <v>52</v>
      </c>
      <c r="L280" s="251">
        <v>39</v>
      </c>
      <c r="M280" s="251">
        <v>39</v>
      </c>
      <c r="N280" s="251">
        <v>0</v>
      </c>
      <c r="O280" s="251">
        <v>0</v>
      </c>
      <c r="P280" s="251">
        <f t="shared" si="38"/>
        <v>39</v>
      </c>
      <c r="Q280" s="258">
        <v>94</v>
      </c>
      <c r="R280" s="258">
        <v>0</v>
      </c>
    </row>
    <row r="281" spans="3:18" x14ac:dyDescent="0.25">
      <c r="C281" s="402" t="s">
        <v>11</v>
      </c>
      <c r="D281" s="403"/>
      <c r="E281" s="252">
        <f t="shared" ref="E281" si="39">SUM(E276:E280)</f>
        <v>178.7</v>
      </c>
      <c r="F281" s="252">
        <f>F276+F277+F278+F279+F280</f>
        <v>2368</v>
      </c>
      <c r="G281" s="252">
        <f t="shared" ref="G281:R281" si="40">SUM(G276:G280)</f>
        <v>46</v>
      </c>
      <c r="H281" s="252">
        <f t="shared" si="40"/>
        <v>2260825</v>
      </c>
      <c r="I281" s="252">
        <f t="shared" si="40"/>
        <v>443587</v>
      </c>
      <c r="J281" s="252">
        <f t="shared" si="40"/>
        <v>115</v>
      </c>
      <c r="K281" s="252">
        <f t="shared" si="40"/>
        <v>206</v>
      </c>
      <c r="L281" s="252">
        <f t="shared" si="40"/>
        <v>139</v>
      </c>
      <c r="M281" s="252">
        <f t="shared" si="40"/>
        <v>126</v>
      </c>
      <c r="N281" s="252">
        <f t="shared" si="40"/>
        <v>124</v>
      </c>
      <c r="O281" s="252">
        <f t="shared" si="40"/>
        <v>124</v>
      </c>
      <c r="P281" s="252">
        <f t="shared" si="40"/>
        <v>250</v>
      </c>
      <c r="Q281" s="252">
        <f t="shared" si="40"/>
        <v>219</v>
      </c>
      <c r="R281" s="252">
        <f t="shared" si="40"/>
        <v>20</v>
      </c>
    </row>
    <row r="284" spans="3:18" ht="18.75" x14ac:dyDescent="0.3">
      <c r="C284" s="405" t="s">
        <v>219</v>
      </c>
      <c r="D284" s="405"/>
      <c r="E284" s="405"/>
      <c r="F284" s="405"/>
      <c r="G284" s="405"/>
      <c r="H284" s="405"/>
      <c r="I284" s="405"/>
      <c r="J284" s="405"/>
      <c r="K284" s="405"/>
      <c r="L284" s="405"/>
      <c r="M284" s="405"/>
      <c r="N284" s="405"/>
      <c r="O284" s="405"/>
      <c r="P284" s="254"/>
      <c r="Q284" s="254"/>
      <c r="R284" s="254"/>
    </row>
    <row r="285" spans="3:18" x14ac:dyDescent="0.25">
      <c r="C285" s="254"/>
      <c r="D285" s="25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</row>
    <row r="286" spans="3:18" x14ac:dyDescent="0.25">
      <c r="C286" s="406" t="s">
        <v>5</v>
      </c>
      <c r="D286" s="406" t="s">
        <v>12</v>
      </c>
      <c r="E286" s="406" t="s">
        <v>6</v>
      </c>
      <c r="F286" s="406" t="s">
        <v>17</v>
      </c>
      <c r="G286" s="406" t="s">
        <v>15</v>
      </c>
      <c r="H286" s="406" t="s">
        <v>100</v>
      </c>
      <c r="I286" s="406" t="s">
        <v>14</v>
      </c>
      <c r="J286" s="406" t="s">
        <v>13</v>
      </c>
      <c r="K286" s="406" t="s">
        <v>8</v>
      </c>
      <c r="L286" s="398" t="s">
        <v>9</v>
      </c>
      <c r="M286" s="409"/>
      <c r="N286" s="409"/>
      <c r="O286" s="409"/>
      <c r="P286" s="399"/>
      <c r="Q286" s="394" t="s">
        <v>16</v>
      </c>
      <c r="R286" s="395"/>
    </row>
    <row r="287" spans="3:18" ht="30" x14ac:dyDescent="0.25">
      <c r="C287" s="407"/>
      <c r="D287" s="407"/>
      <c r="E287" s="407"/>
      <c r="F287" s="407"/>
      <c r="G287" s="407"/>
      <c r="H287" s="407"/>
      <c r="I287" s="407"/>
      <c r="J287" s="407"/>
      <c r="K287" s="407"/>
      <c r="L287" s="398" t="s">
        <v>1</v>
      </c>
      <c r="M287" s="399"/>
      <c r="N287" s="398" t="s">
        <v>2</v>
      </c>
      <c r="O287" s="399"/>
      <c r="P287" s="236" t="s">
        <v>10</v>
      </c>
      <c r="Q287" s="396"/>
      <c r="R287" s="397"/>
    </row>
    <row r="288" spans="3:18" x14ac:dyDescent="0.25">
      <c r="C288" s="408"/>
      <c r="D288" s="408"/>
      <c r="E288" s="408"/>
      <c r="F288" s="408"/>
      <c r="G288" s="408"/>
      <c r="H288" s="408"/>
      <c r="I288" s="408"/>
      <c r="J288" s="408"/>
      <c r="K288" s="408"/>
      <c r="L288" s="236" t="s">
        <v>4</v>
      </c>
      <c r="M288" s="236" t="s">
        <v>3</v>
      </c>
      <c r="N288" s="236" t="s">
        <v>4</v>
      </c>
      <c r="O288" s="236" t="s">
        <v>3</v>
      </c>
      <c r="P288" s="236" t="s">
        <v>3</v>
      </c>
      <c r="Q288" s="242" t="s">
        <v>1</v>
      </c>
      <c r="R288" s="242" t="s">
        <v>2</v>
      </c>
    </row>
    <row r="289" spans="3:18" x14ac:dyDescent="0.25">
      <c r="C289" s="237" t="s">
        <v>0</v>
      </c>
      <c r="D289" s="400">
        <v>42787</v>
      </c>
      <c r="E289" s="251">
        <v>87</v>
      </c>
      <c r="F289" s="251">
        <v>3810</v>
      </c>
      <c r="G289" s="251">
        <v>39</v>
      </c>
      <c r="H289" s="251">
        <v>1056000</v>
      </c>
      <c r="I289" s="251">
        <v>84000</v>
      </c>
      <c r="J289" s="251">
        <v>63</v>
      </c>
      <c r="K289" s="251">
        <v>49</v>
      </c>
      <c r="L289" s="251">
        <v>60</v>
      </c>
      <c r="M289" s="251">
        <v>55</v>
      </c>
      <c r="N289" s="251">
        <v>105</v>
      </c>
      <c r="O289" s="251">
        <v>110</v>
      </c>
      <c r="P289" s="251">
        <f>M289+O289</f>
        <v>165</v>
      </c>
      <c r="Q289" s="112">
        <v>102</v>
      </c>
      <c r="R289" s="112">
        <v>18</v>
      </c>
    </row>
    <row r="290" spans="3:18" x14ac:dyDescent="0.25">
      <c r="C290" s="237" t="s">
        <v>24</v>
      </c>
      <c r="D290" s="401"/>
      <c r="E290" s="251">
        <v>34.9</v>
      </c>
      <c r="F290" s="251">
        <v>900</v>
      </c>
      <c r="G290" s="251">
        <v>0</v>
      </c>
      <c r="H290" s="251">
        <v>179620</v>
      </c>
      <c r="I290" s="251">
        <v>167535</v>
      </c>
      <c r="J290" s="251">
        <v>20</v>
      </c>
      <c r="K290" s="251">
        <v>17</v>
      </c>
      <c r="L290" s="251">
        <v>14</v>
      </c>
      <c r="M290" s="251">
        <v>15</v>
      </c>
      <c r="N290" s="251">
        <v>15</v>
      </c>
      <c r="O290" s="251">
        <v>17</v>
      </c>
      <c r="P290" s="251">
        <f t="shared" ref="P290:P293" si="41">M290+O290</f>
        <v>32</v>
      </c>
      <c r="Q290" s="258">
        <v>17</v>
      </c>
      <c r="R290" s="258">
        <v>2</v>
      </c>
    </row>
    <row r="291" spans="3:18" x14ac:dyDescent="0.25">
      <c r="C291" s="237" t="s">
        <v>25</v>
      </c>
      <c r="D291" s="401"/>
      <c r="E291" s="251">
        <v>22</v>
      </c>
      <c r="F291" s="251">
        <v>550</v>
      </c>
      <c r="G291" s="251">
        <v>4</v>
      </c>
      <c r="H291" s="259">
        <v>261128</v>
      </c>
      <c r="I291" s="259">
        <v>2210</v>
      </c>
      <c r="J291" s="259">
        <v>14</v>
      </c>
      <c r="K291" s="259">
        <v>2</v>
      </c>
      <c r="L291" s="259">
        <v>15</v>
      </c>
      <c r="M291" s="259">
        <v>15</v>
      </c>
      <c r="N291" s="259">
        <v>2</v>
      </c>
      <c r="O291" s="259">
        <v>2</v>
      </c>
      <c r="P291" s="251">
        <f t="shared" si="41"/>
        <v>17</v>
      </c>
      <c r="Q291" s="258">
        <v>7</v>
      </c>
      <c r="R291" s="258">
        <v>0</v>
      </c>
    </row>
    <row r="292" spans="3:18" x14ac:dyDescent="0.25">
      <c r="C292" s="237" t="s">
        <v>161</v>
      </c>
      <c r="D292" s="401"/>
      <c r="E292" s="251">
        <v>12</v>
      </c>
      <c r="F292" s="251">
        <v>440</v>
      </c>
      <c r="G292" s="251">
        <v>0</v>
      </c>
      <c r="H292" s="251">
        <v>253066</v>
      </c>
      <c r="I292" s="251">
        <v>1900</v>
      </c>
      <c r="J292" s="251">
        <v>12</v>
      </c>
      <c r="K292" s="251">
        <v>20</v>
      </c>
      <c r="L292" s="251">
        <v>12</v>
      </c>
      <c r="M292" s="251">
        <v>14</v>
      </c>
      <c r="N292" s="251">
        <v>2</v>
      </c>
      <c r="O292" s="251">
        <v>2</v>
      </c>
      <c r="P292" s="251">
        <f t="shared" si="41"/>
        <v>16</v>
      </c>
      <c r="Q292" s="258">
        <v>7</v>
      </c>
      <c r="R292" s="258">
        <v>0</v>
      </c>
    </row>
    <row r="293" spans="3:18" x14ac:dyDescent="0.25">
      <c r="C293" s="237" t="s">
        <v>192</v>
      </c>
      <c r="D293" s="436"/>
      <c r="E293" s="251">
        <v>19</v>
      </c>
      <c r="F293" s="251">
        <v>434</v>
      </c>
      <c r="G293" s="251">
        <v>0</v>
      </c>
      <c r="H293" s="251">
        <v>0</v>
      </c>
      <c r="I293" s="251">
        <v>222567</v>
      </c>
      <c r="J293" s="251">
        <v>0</v>
      </c>
      <c r="K293" s="251">
        <v>45</v>
      </c>
      <c r="L293" s="251">
        <v>41</v>
      </c>
      <c r="M293" s="251">
        <v>41</v>
      </c>
      <c r="N293" s="251">
        <v>0</v>
      </c>
      <c r="O293" s="251">
        <v>0</v>
      </c>
      <c r="P293" s="251">
        <f t="shared" si="41"/>
        <v>41</v>
      </c>
      <c r="Q293" s="258">
        <v>99</v>
      </c>
      <c r="R293" s="258">
        <v>0</v>
      </c>
    </row>
    <row r="294" spans="3:18" x14ac:dyDescent="0.25">
      <c r="C294" s="402" t="s">
        <v>11</v>
      </c>
      <c r="D294" s="403"/>
      <c r="E294" s="252">
        <f t="shared" ref="E294" si="42">SUM(E289:E293)</f>
        <v>174.9</v>
      </c>
      <c r="F294" s="252">
        <f>F289+F290+F291+F292+F293</f>
        <v>6134</v>
      </c>
      <c r="G294" s="252">
        <f t="shared" ref="G294:R294" si="43">SUM(G289:G293)</f>
        <v>43</v>
      </c>
      <c r="H294" s="252">
        <f t="shared" si="43"/>
        <v>1749814</v>
      </c>
      <c r="I294" s="252">
        <f t="shared" si="43"/>
        <v>478212</v>
      </c>
      <c r="J294" s="252">
        <f t="shared" si="43"/>
        <v>109</v>
      </c>
      <c r="K294" s="252">
        <f t="shared" si="43"/>
        <v>133</v>
      </c>
      <c r="L294" s="252">
        <f t="shared" si="43"/>
        <v>142</v>
      </c>
      <c r="M294" s="252">
        <f t="shared" si="43"/>
        <v>140</v>
      </c>
      <c r="N294" s="252">
        <f t="shared" si="43"/>
        <v>124</v>
      </c>
      <c r="O294" s="252">
        <f t="shared" si="43"/>
        <v>131</v>
      </c>
      <c r="P294" s="252">
        <f t="shared" si="43"/>
        <v>271</v>
      </c>
      <c r="Q294" s="252">
        <f t="shared" si="43"/>
        <v>232</v>
      </c>
      <c r="R294" s="252">
        <f t="shared" si="43"/>
        <v>20</v>
      </c>
    </row>
    <row r="297" spans="3:18" ht="18.75" x14ac:dyDescent="0.3">
      <c r="C297" s="405" t="s">
        <v>220</v>
      </c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  <c r="O297" s="405"/>
      <c r="P297" s="254"/>
      <c r="Q297" s="254"/>
      <c r="R297" s="254"/>
    </row>
    <row r="298" spans="3:18" x14ac:dyDescent="0.25">
      <c r="C298" s="254"/>
      <c r="D298" s="254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  <c r="R298" s="254"/>
    </row>
    <row r="299" spans="3:18" x14ac:dyDescent="0.25">
      <c r="C299" s="406" t="s">
        <v>5</v>
      </c>
      <c r="D299" s="406" t="s">
        <v>12</v>
      </c>
      <c r="E299" s="406" t="s">
        <v>6</v>
      </c>
      <c r="F299" s="406" t="s">
        <v>17</v>
      </c>
      <c r="G299" s="406" t="s">
        <v>15</v>
      </c>
      <c r="H299" s="406" t="s">
        <v>100</v>
      </c>
      <c r="I299" s="406" t="s">
        <v>14</v>
      </c>
      <c r="J299" s="406" t="s">
        <v>13</v>
      </c>
      <c r="K299" s="406" t="s">
        <v>8</v>
      </c>
      <c r="L299" s="398" t="s">
        <v>9</v>
      </c>
      <c r="M299" s="409"/>
      <c r="N299" s="409"/>
      <c r="O299" s="409"/>
      <c r="P299" s="399"/>
      <c r="Q299" s="394" t="s">
        <v>16</v>
      </c>
      <c r="R299" s="395"/>
    </row>
    <row r="300" spans="3:18" ht="30" x14ac:dyDescent="0.25">
      <c r="C300" s="407"/>
      <c r="D300" s="407"/>
      <c r="E300" s="407"/>
      <c r="F300" s="407"/>
      <c r="G300" s="407"/>
      <c r="H300" s="407"/>
      <c r="I300" s="407"/>
      <c r="J300" s="407"/>
      <c r="K300" s="407"/>
      <c r="L300" s="398" t="s">
        <v>1</v>
      </c>
      <c r="M300" s="399"/>
      <c r="N300" s="398" t="s">
        <v>2</v>
      </c>
      <c r="O300" s="399"/>
      <c r="P300" s="236" t="s">
        <v>10</v>
      </c>
      <c r="Q300" s="396"/>
      <c r="R300" s="397"/>
    </row>
    <row r="301" spans="3:18" x14ac:dyDescent="0.25">
      <c r="C301" s="408"/>
      <c r="D301" s="408"/>
      <c r="E301" s="408"/>
      <c r="F301" s="408"/>
      <c r="G301" s="408"/>
      <c r="H301" s="408"/>
      <c r="I301" s="408"/>
      <c r="J301" s="408"/>
      <c r="K301" s="408"/>
      <c r="L301" s="236" t="s">
        <v>4</v>
      </c>
      <c r="M301" s="236" t="s">
        <v>3</v>
      </c>
      <c r="N301" s="236" t="s">
        <v>4</v>
      </c>
      <c r="O301" s="236" t="s">
        <v>3</v>
      </c>
      <c r="P301" s="236" t="s">
        <v>3</v>
      </c>
      <c r="Q301" s="242" t="s">
        <v>1</v>
      </c>
      <c r="R301" s="242" t="s">
        <v>2</v>
      </c>
    </row>
    <row r="302" spans="3:18" x14ac:dyDescent="0.25">
      <c r="C302" s="237" t="s">
        <v>0</v>
      </c>
      <c r="D302" s="400">
        <v>42788</v>
      </c>
      <c r="E302" s="251">
        <v>23</v>
      </c>
      <c r="F302" s="251">
        <v>3380</v>
      </c>
      <c r="G302" s="251">
        <v>21</v>
      </c>
      <c r="H302" s="251">
        <v>884000</v>
      </c>
      <c r="I302" s="251">
        <v>90200</v>
      </c>
      <c r="J302" s="251">
        <v>60</v>
      </c>
      <c r="K302" s="251">
        <v>49</v>
      </c>
      <c r="L302" s="251">
        <v>63</v>
      </c>
      <c r="M302" s="251">
        <v>58</v>
      </c>
      <c r="N302" s="251">
        <v>114</v>
      </c>
      <c r="O302" s="251">
        <v>108</v>
      </c>
      <c r="P302" s="251">
        <f>M302+O302</f>
        <v>166</v>
      </c>
      <c r="Q302" s="112">
        <v>90</v>
      </c>
      <c r="R302" s="112">
        <v>17</v>
      </c>
    </row>
    <row r="303" spans="3:18" x14ac:dyDescent="0.25">
      <c r="C303" s="237" t="s">
        <v>24</v>
      </c>
      <c r="D303" s="401"/>
      <c r="E303" s="251">
        <v>30.64</v>
      </c>
      <c r="F303" s="251">
        <v>1005</v>
      </c>
      <c r="G303" s="251">
        <v>4</v>
      </c>
      <c r="H303" s="251">
        <v>505440</v>
      </c>
      <c r="I303" s="251">
        <v>175105</v>
      </c>
      <c r="J303" s="251">
        <v>12</v>
      </c>
      <c r="K303" s="251">
        <v>44</v>
      </c>
      <c r="L303" s="251">
        <v>14</v>
      </c>
      <c r="M303" s="251">
        <v>22</v>
      </c>
      <c r="N303" s="251">
        <v>17</v>
      </c>
      <c r="O303" s="251">
        <v>14</v>
      </c>
      <c r="P303" s="251">
        <f t="shared" ref="P303:P306" si="44">M303+O303</f>
        <v>36</v>
      </c>
      <c r="Q303" s="258">
        <v>17</v>
      </c>
      <c r="R303" s="258">
        <v>2</v>
      </c>
    </row>
    <row r="304" spans="3:18" x14ac:dyDescent="0.25">
      <c r="C304" s="237" t="s">
        <v>25</v>
      </c>
      <c r="D304" s="401"/>
      <c r="E304" s="251">
        <v>22</v>
      </c>
      <c r="F304" s="251">
        <v>550</v>
      </c>
      <c r="G304" s="251">
        <v>4</v>
      </c>
      <c r="H304" s="259">
        <v>261128</v>
      </c>
      <c r="I304" s="259">
        <v>2210</v>
      </c>
      <c r="J304" s="259">
        <v>14</v>
      </c>
      <c r="K304" s="259">
        <v>2</v>
      </c>
      <c r="L304" s="259">
        <v>15</v>
      </c>
      <c r="M304" s="259">
        <v>15</v>
      </c>
      <c r="N304" s="259">
        <v>2</v>
      </c>
      <c r="O304" s="259">
        <v>2</v>
      </c>
      <c r="P304" s="251">
        <f t="shared" si="44"/>
        <v>17</v>
      </c>
      <c r="Q304" s="258">
        <v>7</v>
      </c>
      <c r="R304" s="258">
        <v>0</v>
      </c>
    </row>
    <row r="305" spans="3:18" x14ac:dyDescent="0.25">
      <c r="C305" s="237" t="s">
        <v>161</v>
      </c>
      <c r="D305" s="401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  <c r="P305" s="251">
        <f t="shared" si="44"/>
        <v>0</v>
      </c>
      <c r="Q305" s="258"/>
      <c r="R305" s="258"/>
    </row>
    <row r="306" spans="3:18" x14ac:dyDescent="0.25">
      <c r="C306" s="237" t="s">
        <v>192</v>
      </c>
      <c r="D306" s="436"/>
      <c r="E306" s="251">
        <v>7</v>
      </c>
      <c r="F306" s="251">
        <v>494</v>
      </c>
      <c r="G306" s="251">
        <v>0</v>
      </c>
      <c r="H306" s="251">
        <v>0</v>
      </c>
      <c r="I306" s="251">
        <v>229441</v>
      </c>
      <c r="J306" s="251">
        <v>0</v>
      </c>
      <c r="K306" s="251">
        <v>47</v>
      </c>
      <c r="L306" s="251">
        <v>37</v>
      </c>
      <c r="M306" s="251">
        <v>37</v>
      </c>
      <c r="N306" s="251">
        <v>0</v>
      </c>
      <c r="O306" s="251">
        <v>0</v>
      </c>
      <c r="P306" s="251">
        <f t="shared" si="44"/>
        <v>37</v>
      </c>
      <c r="Q306" s="258">
        <v>104</v>
      </c>
      <c r="R306" s="258">
        <v>0</v>
      </c>
    </row>
    <row r="307" spans="3:18" x14ac:dyDescent="0.25">
      <c r="C307" s="402" t="s">
        <v>11</v>
      </c>
      <c r="D307" s="403"/>
      <c r="E307" s="252">
        <f t="shared" ref="E307" si="45">SUM(E302:E306)</f>
        <v>82.64</v>
      </c>
      <c r="F307" s="252">
        <f>F302+F303+F304+F305+F306</f>
        <v>5429</v>
      </c>
      <c r="G307" s="252">
        <f t="shared" ref="G307:R307" si="46">SUM(G302:G306)</f>
        <v>29</v>
      </c>
      <c r="H307" s="252">
        <f t="shared" si="46"/>
        <v>1650568</v>
      </c>
      <c r="I307" s="252">
        <f t="shared" si="46"/>
        <v>496956</v>
      </c>
      <c r="J307" s="252">
        <f t="shared" si="46"/>
        <v>86</v>
      </c>
      <c r="K307" s="252">
        <f t="shared" si="46"/>
        <v>142</v>
      </c>
      <c r="L307" s="252">
        <f t="shared" si="46"/>
        <v>129</v>
      </c>
      <c r="M307" s="252">
        <f t="shared" si="46"/>
        <v>132</v>
      </c>
      <c r="N307" s="252">
        <f t="shared" si="46"/>
        <v>133</v>
      </c>
      <c r="O307" s="252">
        <f t="shared" si="46"/>
        <v>124</v>
      </c>
      <c r="P307" s="252">
        <f t="shared" si="46"/>
        <v>256</v>
      </c>
      <c r="Q307" s="252">
        <f t="shared" si="46"/>
        <v>218</v>
      </c>
      <c r="R307" s="252">
        <f t="shared" si="46"/>
        <v>19</v>
      </c>
    </row>
    <row r="311" spans="3:18" ht="18.75" x14ac:dyDescent="0.3">
      <c r="C311" s="405" t="s">
        <v>221</v>
      </c>
      <c r="D311" s="405"/>
      <c r="E311" s="405"/>
      <c r="F311" s="405"/>
      <c r="G311" s="405"/>
      <c r="H311" s="405"/>
      <c r="I311" s="405"/>
      <c r="J311" s="405"/>
      <c r="K311" s="405"/>
      <c r="L311" s="405"/>
      <c r="M311" s="405"/>
      <c r="N311" s="405"/>
      <c r="O311" s="405"/>
      <c r="P311" s="254"/>
      <c r="Q311" s="254"/>
      <c r="R311" s="254"/>
    </row>
    <row r="312" spans="3:18" x14ac:dyDescent="0.25">
      <c r="C312" s="254"/>
      <c r="D312" s="254"/>
      <c r="E312" s="254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  <c r="R312" s="254"/>
    </row>
    <row r="313" spans="3:18" x14ac:dyDescent="0.25">
      <c r="C313" s="406" t="s">
        <v>5</v>
      </c>
      <c r="D313" s="406" t="s">
        <v>12</v>
      </c>
      <c r="E313" s="406" t="s">
        <v>6</v>
      </c>
      <c r="F313" s="406" t="s">
        <v>17</v>
      </c>
      <c r="G313" s="406" t="s">
        <v>15</v>
      </c>
      <c r="H313" s="406" t="s">
        <v>100</v>
      </c>
      <c r="I313" s="406" t="s">
        <v>14</v>
      </c>
      <c r="J313" s="406" t="s">
        <v>13</v>
      </c>
      <c r="K313" s="406" t="s">
        <v>8</v>
      </c>
      <c r="L313" s="398" t="s">
        <v>9</v>
      </c>
      <c r="M313" s="409"/>
      <c r="N313" s="409"/>
      <c r="O313" s="409"/>
      <c r="P313" s="399"/>
      <c r="Q313" s="394" t="s">
        <v>16</v>
      </c>
      <c r="R313" s="395"/>
    </row>
    <row r="314" spans="3:18" ht="30" x14ac:dyDescent="0.25">
      <c r="C314" s="407"/>
      <c r="D314" s="407"/>
      <c r="E314" s="407"/>
      <c r="F314" s="407"/>
      <c r="G314" s="407"/>
      <c r="H314" s="407"/>
      <c r="I314" s="407"/>
      <c r="J314" s="407"/>
      <c r="K314" s="407"/>
      <c r="L314" s="398" t="s">
        <v>1</v>
      </c>
      <c r="M314" s="399"/>
      <c r="N314" s="398" t="s">
        <v>2</v>
      </c>
      <c r="O314" s="399"/>
      <c r="P314" s="236" t="s">
        <v>10</v>
      </c>
      <c r="Q314" s="396"/>
      <c r="R314" s="397"/>
    </row>
    <row r="315" spans="3:18" x14ac:dyDescent="0.25">
      <c r="C315" s="408"/>
      <c r="D315" s="408"/>
      <c r="E315" s="408"/>
      <c r="F315" s="408"/>
      <c r="G315" s="408"/>
      <c r="H315" s="408"/>
      <c r="I315" s="408"/>
      <c r="J315" s="408"/>
      <c r="K315" s="408"/>
      <c r="L315" s="236" t="s">
        <v>4</v>
      </c>
      <c r="M315" s="236" t="s">
        <v>3</v>
      </c>
      <c r="N315" s="236" t="s">
        <v>4</v>
      </c>
      <c r="O315" s="236" t="s">
        <v>3</v>
      </c>
      <c r="P315" s="236" t="s">
        <v>3</v>
      </c>
      <c r="Q315" s="242" t="s">
        <v>1</v>
      </c>
      <c r="R315" s="242" t="s">
        <v>2</v>
      </c>
    </row>
    <row r="316" spans="3:18" x14ac:dyDescent="0.25">
      <c r="C316" s="237" t="s">
        <v>0</v>
      </c>
      <c r="D316" s="400">
        <v>42789</v>
      </c>
      <c r="E316" s="251">
        <v>0</v>
      </c>
      <c r="F316" s="251">
        <v>3020</v>
      </c>
      <c r="G316" s="251">
        <v>6</v>
      </c>
      <c r="H316" s="251">
        <v>1174000</v>
      </c>
      <c r="I316" s="251">
        <v>97539</v>
      </c>
      <c r="J316" s="251">
        <v>70</v>
      </c>
      <c r="K316" s="251">
        <v>39</v>
      </c>
      <c r="L316" s="251">
        <v>50</v>
      </c>
      <c r="M316" s="251">
        <v>52</v>
      </c>
      <c r="N316" s="251">
        <v>114</v>
      </c>
      <c r="O316" s="251">
        <v>94</v>
      </c>
      <c r="P316" s="251">
        <f>M316+O316</f>
        <v>146</v>
      </c>
      <c r="Q316" s="112">
        <v>156</v>
      </c>
      <c r="R316" s="112">
        <v>16</v>
      </c>
    </row>
    <row r="317" spans="3:18" x14ac:dyDescent="0.25">
      <c r="C317" s="237" t="s">
        <v>24</v>
      </c>
      <c r="D317" s="401"/>
      <c r="E317" s="251">
        <v>17.34</v>
      </c>
      <c r="F317" s="251">
        <v>1305</v>
      </c>
      <c r="G317" s="251">
        <v>3</v>
      </c>
      <c r="H317" s="251">
        <v>842945</v>
      </c>
      <c r="I317" s="251">
        <v>176495</v>
      </c>
      <c r="J317" s="251">
        <v>21</v>
      </c>
      <c r="K317" s="251">
        <v>82</v>
      </c>
      <c r="L317" s="251">
        <v>11</v>
      </c>
      <c r="M317" s="251">
        <v>12</v>
      </c>
      <c r="N317" s="251">
        <v>16</v>
      </c>
      <c r="O317" s="251">
        <v>16</v>
      </c>
      <c r="P317" s="251">
        <f t="shared" ref="P317:P320" si="47">M317+O317</f>
        <v>28</v>
      </c>
      <c r="Q317" s="258">
        <v>13</v>
      </c>
      <c r="R317" s="258">
        <v>2</v>
      </c>
    </row>
    <row r="318" spans="3:18" x14ac:dyDescent="0.25">
      <c r="C318" s="237" t="s">
        <v>25</v>
      </c>
      <c r="D318" s="401"/>
      <c r="E318" s="251">
        <v>17</v>
      </c>
      <c r="F318" s="251">
        <v>550</v>
      </c>
      <c r="G318" s="251">
        <v>0</v>
      </c>
      <c r="H318" s="259">
        <v>230940</v>
      </c>
      <c r="I318" s="259">
        <v>0</v>
      </c>
      <c r="J318" s="259">
        <v>0</v>
      </c>
      <c r="K318" s="259">
        <v>3</v>
      </c>
      <c r="L318" s="259">
        <v>15</v>
      </c>
      <c r="M318" s="259">
        <v>15</v>
      </c>
      <c r="N318" s="259">
        <v>2</v>
      </c>
      <c r="O318" s="259">
        <v>2</v>
      </c>
      <c r="P318" s="251">
        <f t="shared" si="47"/>
        <v>17</v>
      </c>
      <c r="Q318" s="258">
        <v>0</v>
      </c>
      <c r="R318" s="258">
        <v>0</v>
      </c>
    </row>
    <row r="319" spans="3:18" x14ac:dyDescent="0.25">
      <c r="C319" s="237" t="s">
        <v>161</v>
      </c>
      <c r="D319" s="401"/>
      <c r="E319" s="251">
        <v>9</v>
      </c>
      <c r="F319" s="251">
        <v>100</v>
      </c>
      <c r="G319" s="251">
        <v>0</v>
      </c>
      <c r="H319" s="251">
        <v>204615</v>
      </c>
      <c r="I319" s="251">
        <v>700</v>
      </c>
      <c r="J319" s="251">
        <v>5</v>
      </c>
      <c r="K319" s="251">
        <v>19</v>
      </c>
      <c r="L319" s="251">
        <v>2</v>
      </c>
      <c r="M319" s="251">
        <v>4</v>
      </c>
      <c r="N319" s="251">
        <v>2</v>
      </c>
      <c r="O319" s="251">
        <v>2</v>
      </c>
      <c r="P319" s="251">
        <f t="shared" si="47"/>
        <v>6</v>
      </c>
      <c r="Q319" s="258">
        <v>0</v>
      </c>
      <c r="R319" s="258">
        <v>0</v>
      </c>
    </row>
    <row r="320" spans="3:18" x14ac:dyDescent="0.25">
      <c r="C320" s="237" t="s">
        <v>192</v>
      </c>
      <c r="D320" s="436"/>
      <c r="E320" s="251">
        <v>4.7</v>
      </c>
      <c r="F320" s="251">
        <v>54</v>
      </c>
      <c r="G320" s="251">
        <v>6</v>
      </c>
      <c r="H320" s="251">
        <v>0</v>
      </c>
      <c r="I320" s="251">
        <v>140743</v>
      </c>
      <c r="J320" s="251">
        <v>0</v>
      </c>
      <c r="K320" s="251">
        <v>28</v>
      </c>
      <c r="L320" s="251">
        <v>10</v>
      </c>
      <c r="M320" s="251">
        <v>12</v>
      </c>
      <c r="N320" s="251">
        <v>0</v>
      </c>
      <c r="O320" s="251">
        <v>0</v>
      </c>
      <c r="P320" s="251">
        <f t="shared" si="47"/>
        <v>12</v>
      </c>
      <c r="Q320" s="258">
        <v>31</v>
      </c>
      <c r="R320" s="258">
        <v>0</v>
      </c>
    </row>
    <row r="321" spans="3:18" x14ac:dyDescent="0.25">
      <c r="C321" s="402" t="s">
        <v>11</v>
      </c>
      <c r="D321" s="403"/>
      <c r="E321" s="252">
        <f t="shared" ref="E321" si="48">SUM(E316:E320)</f>
        <v>48.040000000000006</v>
      </c>
      <c r="F321" s="252">
        <f>F316+F317+F318+F319+F320</f>
        <v>5029</v>
      </c>
      <c r="G321" s="252">
        <f t="shared" ref="G321:R321" si="49">SUM(G316:G320)</f>
        <v>15</v>
      </c>
      <c r="H321" s="252">
        <f t="shared" si="49"/>
        <v>2452500</v>
      </c>
      <c r="I321" s="252">
        <f t="shared" si="49"/>
        <v>415477</v>
      </c>
      <c r="J321" s="252">
        <f t="shared" si="49"/>
        <v>96</v>
      </c>
      <c r="K321" s="252">
        <f t="shared" si="49"/>
        <v>171</v>
      </c>
      <c r="L321" s="252">
        <f t="shared" si="49"/>
        <v>88</v>
      </c>
      <c r="M321" s="252">
        <f t="shared" si="49"/>
        <v>95</v>
      </c>
      <c r="N321" s="252">
        <f t="shared" si="49"/>
        <v>134</v>
      </c>
      <c r="O321" s="252">
        <f t="shared" si="49"/>
        <v>114</v>
      </c>
      <c r="P321" s="252">
        <f t="shared" si="49"/>
        <v>209</v>
      </c>
      <c r="Q321" s="252">
        <f t="shared" si="49"/>
        <v>200</v>
      </c>
      <c r="R321" s="252">
        <f t="shared" si="49"/>
        <v>18</v>
      </c>
    </row>
    <row r="324" spans="3:18" ht="18.75" x14ac:dyDescent="0.3">
      <c r="C324" s="405" t="s">
        <v>222</v>
      </c>
      <c r="D324" s="405"/>
      <c r="E324" s="405"/>
      <c r="F324" s="405"/>
      <c r="G324" s="405"/>
      <c r="H324" s="405"/>
      <c r="I324" s="405"/>
      <c r="J324" s="405"/>
      <c r="K324" s="405"/>
      <c r="L324" s="405"/>
      <c r="M324" s="405"/>
      <c r="N324" s="405"/>
      <c r="O324" s="405"/>
      <c r="P324" s="254"/>
      <c r="Q324" s="254"/>
      <c r="R324" s="254"/>
    </row>
    <row r="325" spans="3:18" x14ac:dyDescent="0.25">
      <c r="C325" s="254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</row>
    <row r="326" spans="3:18" x14ac:dyDescent="0.25">
      <c r="C326" s="406" t="s">
        <v>5</v>
      </c>
      <c r="D326" s="406" t="s">
        <v>12</v>
      </c>
      <c r="E326" s="406" t="s">
        <v>6</v>
      </c>
      <c r="F326" s="406" t="s">
        <v>17</v>
      </c>
      <c r="G326" s="406" t="s">
        <v>15</v>
      </c>
      <c r="H326" s="406" t="s">
        <v>100</v>
      </c>
      <c r="I326" s="406" t="s">
        <v>14</v>
      </c>
      <c r="J326" s="406" t="s">
        <v>13</v>
      </c>
      <c r="K326" s="406" t="s">
        <v>8</v>
      </c>
      <c r="L326" s="398" t="s">
        <v>9</v>
      </c>
      <c r="M326" s="409"/>
      <c r="N326" s="409"/>
      <c r="O326" s="409"/>
      <c r="P326" s="399"/>
      <c r="Q326" s="394" t="s">
        <v>16</v>
      </c>
      <c r="R326" s="395"/>
    </row>
    <row r="327" spans="3:18" ht="30" x14ac:dyDescent="0.25">
      <c r="C327" s="407"/>
      <c r="D327" s="407"/>
      <c r="E327" s="407"/>
      <c r="F327" s="407"/>
      <c r="G327" s="407"/>
      <c r="H327" s="407"/>
      <c r="I327" s="407"/>
      <c r="J327" s="407"/>
      <c r="K327" s="407"/>
      <c r="L327" s="398" t="s">
        <v>1</v>
      </c>
      <c r="M327" s="399"/>
      <c r="N327" s="398" t="s">
        <v>2</v>
      </c>
      <c r="O327" s="399"/>
      <c r="P327" s="236" t="s">
        <v>10</v>
      </c>
      <c r="Q327" s="396"/>
      <c r="R327" s="397"/>
    </row>
    <row r="328" spans="3:18" x14ac:dyDescent="0.25">
      <c r="C328" s="408"/>
      <c r="D328" s="408"/>
      <c r="E328" s="408"/>
      <c r="F328" s="408"/>
      <c r="G328" s="408"/>
      <c r="H328" s="408"/>
      <c r="I328" s="408"/>
      <c r="J328" s="408"/>
      <c r="K328" s="408"/>
      <c r="L328" s="236" t="s">
        <v>4</v>
      </c>
      <c r="M328" s="236" t="s">
        <v>3</v>
      </c>
      <c r="N328" s="236" t="s">
        <v>4</v>
      </c>
      <c r="O328" s="236" t="s">
        <v>3</v>
      </c>
      <c r="P328" s="236" t="s">
        <v>3</v>
      </c>
      <c r="Q328" s="242" t="s">
        <v>1</v>
      </c>
      <c r="R328" s="242" t="s">
        <v>2</v>
      </c>
    </row>
    <row r="329" spans="3:18" x14ac:dyDescent="0.25">
      <c r="C329" s="237" t="s">
        <v>0</v>
      </c>
      <c r="D329" s="400">
        <v>42790</v>
      </c>
      <c r="E329" s="251">
        <v>0</v>
      </c>
      <c r="F329" s="251">
        <v>2130</v>
      </c>
      <c r="G329" s="251">
        <v>27</v>
      </c>
      <c r="H329" s="251">
        <v>862000</v>
      </c>
      <c r="I329" s="251">
        <v>45500</v>
      </c>
      <c r="J329" s="251">
        <v>52</v>
      </c>
      <c r="K329" s="251">
        <v>33</v>
      </c>
      <c r="L329" s="251">
        <v>49</v>
      </c>
      <c r="M329" s="251">
        <v>45</v>
      </c>
      <c r="N329" s="251">
        <v>112</v>
      </c>
      <c r="O329" s="251">
        <v>89</v>
      </c>
      <c r="P329" s="251">
        <f>M329+O329</f>
        <v>134</v>
      </c>
      <c r="Q329" s="112">
        <v>158</v>
      </c>
      <c r="R329" s="112">
        <v>15</v>
      </c>
    </row>
    <row r="330" spans="3:18" x14ac:dyDescent="0.25">
      <c r="C330" s="237" t="s">
        <v>24</v>
      </c>
      <c r="D330" s="401"/>
      <c r="E330" s="251">
        <v>20.329999999999998</v>
      </c>
      <c r="F330" s="251">
        <v>870</v>
      </c>
      <c r="G330" s="251">
        <v>1</v>
      </c>
      <c r="H330" s="251">
        <v>576025</v>
      </c>
      <c r="I330" s="251">
        <v>172495</v>
      </c>
      <c r="J330" s="251">
        <v>8</v>
      </c>
      <c r="K330" s="251">
        <v>56</v>
      </c>
      <c r="L330" s="251">
        <v>10</v>
      </c>
      <c r="M330" s="251">
        <v>9</v>
      </c>
      <c r="N330" s="251">
        <v>16</v>
      </c>
      <c r="O330" s="251">
        <v>14</v>
      </c>
      <c r="P330" s="251">
        <f t="shared" ref="P330:P333" si="50">M330+O330</f>
        <v>23</v>
      </c>
      <c r="Q330" s="258">
        <v>12</v>
      </c>
      <c r="R330" s="258">
        <v>2</v>
      </c>
    </row>
    <row r="331" spans="3:18" x14ac:dyDescent="0.25">
      <c r="C331" s="237" t="s">
        <v>25</v>
      </c>
      <c r="D331" s="401"/>
      <c r="E331" s="251">
        <v>19</v>
      </c>
      <c r="F331" s="251">
        <v>600</v>
      </c>
      <c r="G331" s="251">
        <v>0</v>
      </c>
      <c r="H331" s="259">
        <v>232460</v>
      </c>
      <c r="I331" s="259">
        <v>0</v>
      </c>
      <c r="J331" s="259">
        <v>0</v>
      </c>
      <c r="K331" s="259">
        <v>2</v>
      </c>
      <c r="L331" s="259">
        <v>14</v>
      </c>
      <c r="M331" s="259">
        <v>14</v>
      </c>
      <c r="N331" s="259">
        <v>2</v>
      </c>
      <c r="O331" s="259">
        <v>2</v>
      </c>
      <c r="P331" s="251">
        <f t="shared" si="50"/>
        <v>16</v>
      </c>
      <c r="Q331" s="258">
        <v>0</v>
      </c>
      <c r="R331" s="258">
        <v>0</v>
      </c>
    </row>
    <row r="332" spans="3:18" x14ac:dyDescent="0.25">
      <c r="C332" s="237" t="s">
        <v>161</v>
      </c>
      <c r="D332" s="401"/>
      <c r="E332" s="251">
        <v>9</v>
      </c>
      <c r="F332" s="251">
        <v>100</v>
      </c>
      <c r="G332" s="251">
        <v>0</v>
      </c>
      <c r="H332" s="251">
        <v>204615</v>
      </c>
      <c r="I332" s="251">
        <v>1100</v>
      </c>
      <c r="J332" s="251">
        <v>11</v>
      </c>
      <c r="K332" s="251">
        <v>19</v>
      </c>
      <c r="L332" s="251">
        <v>2</v>
      </c>
      <c r="M332" s="251">
        <v>3</v>
      </c>
      <c r="N332" s="251">
        <v>2</v>
      </c>
      <c r="O332" s="251">
        <v>2</v>
      </c>
      <c r="P332" s="251">
        <f t="shared" si="50"/>
        <v>5</v>
      </c>
      <c r="Q332" s="258">
        <v>0</v>
      </c>
      <c r="R332" s="258">
        <v>0</v>
      </c>
    </row>
    <row r="333" spans="3:18" x14ac:dyDescent="0.25">
      <c r="C333" s="237" t="s">
        <v>192</v>
      </c>
      <c r="D333" s="436"/>
      <c r="E333" s="251">
        <v>4.12</v>
      </c>
      <c r="F333" s="251">
        <v>0</v>
      </c>
      <c r="G333" s="251">
        <v>5</v>
      </c>
      <c r="H333" s="251">
        <v>0</v>
      </c>
      <c r="I333" s="251">
        <v>117301</v>
      </c>
      <c r="J333" s="251">
        <v>0</v>
      </c>
      <c r="K333" s="251">
        <v>31</v>
      </c>
      <c r="L333" s="251">
        <v>8</v>
      </c>
      <c r="M333" s="251">
        <v>8</v>
      </c>
      <c r="N333" s="251">
        <v>0</v>
      </c>
      <c r="O333" s="251">
        <v>0</v>
      </c>
      <c r="P333" s="251">
        <f t="shared" si="50"/>
        <v>8</v>
      </c>
      <c r="Q333" s="258">
        <v>0</v>
      </c>
      <c r="R333" s="258">
        <v>0</v>
      </c>
    </row>
    <row r="334" spans="3:18" x14ac:dyDescent="0.25">
      <c r="C334" s="402" t="s">
        <v>11</v>
      </c>
      <c r="D334" s="403"/>
      <c r="E334" s="252">
        <f t="shared" ref="E334" si="51">SUM(E329:E333)</f>
        <v>52.449999999999996</v>
      </c>
      <c r="F334" s="252">
        <f>F329+F330+F331+F332+F333</f>
        <v>3700</v>
      </c>
      <c r="G334" s="252">
        <f t="shared" ref="G334:R334" si="52">SUM(G329:G333)</f>
        <v>33</v>
      </c>
      <c r="H334" s="252">
        <f t="shared" si="52"/>
        <v>1875100</v>
      </c>
      <c r="I334" s="252">
        <f t="shared" si="52"/>
        <v>336396</v>
      </c>
      <c r="J334" s="252">
        <f t="shared" si="52"/>
        <v>71</v>
      </c>
      <c r="K334" s="252">
        <f t="shared" si="52"/>
        <v>141</v>
      </c>
      <c r="L334" s="252">
        <f t="shared" si="52"/>
        <v>83</v>
      </c>
      <c r="M334" s="252">
        <f t="shared" si="52"/>
        <v>79</v>
      </c>
      <c r="N334" s="252">
        <f t="shared" si="52"/>
        <v>132</v>
      </c>
      <c r="O334" s="252">
        <f t="shared" si="52"/>
        <v>107</v>
      </c>
      <c r="P334" s="252">
        <f t="shared" si="52"/>
        <v>186</v>
      </c>
      <c r="Q334" s="252">
        <f t="shared" si="52"/>
        <v>170</v>
      </c>
      <c r="R334" s="252">
        <f t="shared" si="52"/>
        <v>17</v>
      </c>
    </row>
    <row r="337" spans="3:18" ht="18.75" x14ac:dyDescent="0.3">
      <c r="C337" s="405" t="s">
        <v>223</v>
      </c>
      <c r="D337" s="405"/>
      <c r="E337" s="405"/>
      <c r="F337" s="405"/>
      <c r="G337" s="405"/>
      <c r="H337" s="405"/>
      <c r="I337" s="405"/>
      <c r="J337" s="405"/>
      <c r="K337" s="405"/>
      <c r="L337" s="405"/>
      <c r="M337" s="405"/>
      <c r="N337" s="405"/>
      <c r="O337" s="405"/>
      <c r="P337" s="254"/>
      <c r="Q337" s="254"/>
      <c r="R337" s="254"/>
    </row>
    <row r="338" spans="3:18" x14ac:dyDescent="0.25">
      <c r="C338" s="254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4"/>
    </row>
    <row r="339" spans="3:18" x14ac:dyDescent="0.25">
      <c r="C339" s="406" t="s">
        <v>5</v>
      </c>
      <c r="D339" s="406" t="s">
        <v>12</v>
      </c>
      <c r="E339" s="406" t="s">
        <v>6</v>
      </c>
      <c r="F339" s="406" t="s">
        <v>17</v>
      </c>
      <c r="G339" s="406" t="s">
        <v>15</v>
      </c>
      <c r="H339" s="406" t="s">
        <v>100</v>
      </c>
      <c r="I339" s="406" t="s">
        <v>14</v>
      </c>
      <c r="J339" s="406" t="s">
        <v>13</v>
      </c>
      <c r="K339" s="406" t="s">
        <v>8</v>
      </c>
      <c r="L339" s="398" t="s">
        <v>9</v>
      </c>
      <c r="M339" s="409"/>
      <c r="N339" s="409"/>
      <c r="O339" s="409"/>
      <c r="P339" s="399"/>
      <c r="Q339" s="394" t="s">
        <v>16</v>
      </c>
      <c r="R339" s="395"/>
    </row>
    <row r="340" spans="3:18" ht="30" x14ac:dyDescent="0.25">
      <c r="C340" s="407"/>
      <c r="D340" s="407"/>
      <c r="E340" s="407"/>
      <c r="F340" s="407"/>
      <c r="G340" s="407"/>
      <c r="H340" s="407"/>
      <c r="I340" s="407"/>
      <c r="J340" s="407"/>
      <c r="K340" s="407"/>
      <c r="L340" s="398" t="s">
        <v>1</v>
      </c>
      <c r="M340" s="399"/>
      <c r="N340" s="398" t="s">
        <v>2</v>
      </c>
      <c r="O340" s="399"/>
      <c r="P340" s="236" t="s">
        <v>10</v>
      </c>
      <c r="Q340" s="396"/>
      <c r="R340" s="397"/>
    </row>
    <row r="341" spans="3:18" x14ac:dyDescent="0.25">
      <c r="C341" s="408"/>
      <c r="D341" s="408"/>
      <c r="E341" s="408"/>
      <c r="F341" s="408"/>
      <c r="G341" s="408"/>
      <c r="H341" s="408"/>
      <c r="I341" s="408"/>
      <c r="J341" s="408"/>
      <c r="K341" s="408"/>
      <c r="L341" s="236" t="s">
        <v>4</v>
      </c>
      <c r="M341" s="236" t="s">
        <v>3</v>
      </c>
      <c r="N341" s="236" t="s">
        <v>4</v>
      </c>
      <c r="O341" s="236" t="s">
        <v>3</v>
      </c>
      <c r="P341" s="236" t="s">
        <v>3</v>
      </c>
      <c r="Q341" s="242" t="s">
        <v>1</v>
      </c>
      <c r="R341" s="242" t="s">
        <v>2</v>
      </c>
    </row>
    <row r="342" spans="3:18" x14ac:dyDescent="0.25">
      <c r="C342" s="237" t="s">
        <v>0</v>
      </c>
      <c r="D342" s="400">
        <v>42791</v>
      </c>
      <c r="E342" s="251">
        <v>26</v>
      </c>
      <c r="F342" s="251">
        <v>2240</v>
      </c>
      <c r="G342" s="251">
        <v>24</v>
      </c>
      <c r="H342" s="251">
        <v>626000</v>
      </c>
      <c r="I342" s="251">
        <v>293000</v>
      </c>
      <c r="J342" s="251">
        <v>62</v>
      </c>
      <c r="K342" s="251">
        <v>32</v>
      </c>
      <c r="L342" s="251">
        <v>46</v>
      </c>
      <c r="M342" s="251">
        <v>47</v>
      </c>
      <c r="N342" s="251">
        <v>100</v>
      </c>
      <c r="O342" s="251">
        <v>85</v>
      </c>
      <c r="P342" s="251">
        <f>M342+O342</f>
        <v>132</v>
      </c>
      <c r="Q342" s="112">
        <v>158</v>
      </c>
      <c r="R342" s="112">
        <v>12</v>
      </c>
    </row>
    <row r="343" spans="3:18" x14ac:dyDescent="0.25">
      <c r="C343" s="237" t="s">
        <v>24</v>
      </c>
      <c r="D343" s="401"/>
      <c r="E343" s="251">
        <v>23</v>
      </c>
      <c r="F343" s="251">
        <v>885</v>
      </c>
      <c r="G343" s="251">
        <v>1</v>
      </c>
      <c r="H343" s="251">
        <v>468300</v>
      </c>
      <c r="I343" s="251">
        <v>167590</v>
      </c>
      <c r="J343" s="251">
        <v>8</v>
      </c>
      <c r="K343" s="251">
        <v>61</v>
      </c>
      <c r="L343" s="251">
        <v>11</v>
      </c>
      <c r="M343" s="251">
        <v>10</v>
      </c>
      <c r="N343" s="251">
        <v>16</v>
      </c>
      <c r="O343" s="251">
        <v>10</v>
      </c>
      <c r="P343" s="251">
        <f t="shared" ref="P343:P346" si="53">M343+O343</f>
        <v>20</v>
      </c>
      <c r="Q343" s="258">
        <v>3</v>
      </c>
      <c r="R343" s="258">
        <v>2</v>
      </c>
    </row>
    <row r="344" spans="3:18" x14ac:dyDescent="0.25">
      <c r="C344" s="237" t="s">
        <v>25</v>
      </c>
      <c r="D344" s="401"/>
      <c r="E344" s="251">
        <v>19</v>
      </c>
      <c r="F344" s="251">
        <v>0</v>
      </c>
      <c r="G344" s="251">
        <v>0</v>
      </c>
      <c r="H344" s="259">
        <v>186690</v>
      </c>
      <c r="I344" s="259">
        <v>0</v>
      </c>
      <c r="J344" s="259">
        <v>0</v>
      </c>
      <c r="K344" s="259">
        <v>0</v>
      </c>
      <c r="L344" s="259">
        <v>2</v>
      </c>
      <c r="M344" s="259">
        <v>2</v>
      </c>
      <c r="N344" s="259">
        <v>2</v>
      </c>
      <c r="O344" s="259">
        <v>2</v>
      </c>
      <c r="P344" s="251">
        <f t="shared" si="53"/>
        <v>4</v>
      </c>
      <c r="Q344" s="258">
        <v>0</v>
      </c>
      <c r="R344" s="258">
        <v>0</v>
      </c>
    </row>
    <row r="345" spans="3:18" x14ac:dyDescent="0.25">
      <c r="C345" s="237" t="s">
        <v>161</v>
      </c>
      <c r="D345" s="401"/>
      <c r="E345" s="251">
        <v>9</v>
      </c>
      <c r="F345" s="251">
        <v>320</v>
      </c>
      <c r="G345" s="251">
        <v>0</v>
      </c>
      <c r="H345" s="251">
        <v>160045</v>
      </c>
      <c r="I345" s="251">
        <v>3165</v>
      </c>
      <c r="J345" s="251">
        <v>10</v>
      </c>
      <c r="K345" s="251">
        <v>20</v>
      </c>
      <c r="L345" s="251">
        <v>12</v>
      </c>
      <c r="M345" s="251">
        <v>10</v>
      </c>
      <c r="N345" s="251">
        <v>2</v>
      </c>
      <c r="O345" s="251">
        <v>2</v>
      </c>
      <c r="P345" s="251">
        <f t="shared" si="53"/>
        <v>12</v>
      </c>
      <c r="Q345" s="258">
        <v>5</v>
      </c>
      <c r="R345" s="258">
        <v>0</v>
      </c>
    </row>
    <row r="346" spans="3:18" x14ac:dyDescent="0.25">
      <c r="C346" s="237" t="s">
        <v>192</v>
      </c>
      <c r="D346" s="436"/>
      <c r="E346" s="251">
        <v>2.6</v>
      </c>
      <c r="F346" s="251">
        <v>0</v>
      </c>
      <c r="G346" s="251">
        <v>6</v>
      </c>
      <c r="H346" s="251">
        <v>0</v>
      </c>
      <c r="I346" s="251">
        <v>118865</v>
      </c>
      <c r="J346" s="251">
        <v>0</v>
      </c>
      <c r="K346" s="251">
        <v>29</v>
      </c>
      <c r="L346" s="251">
        <v>10</v>
      </c>
      <c r="M346" s="251">
        <v>11</v>
      </c>
      <c r="N346" s="251">
        <v>0</v>
      </c>
      <c r="O346" s="251">
        <v>0</v>
      </c>
      <c r="P346" s="251">
        <f t="shared" si="53"/>
        <v>11</v>
      </c>
      <c r="Q346" s="258">
        <v>0</v>
      </c>
      <c r="R346" s="258">
        <v>0</v>
      </c>
    </row>
    <row r="347" spans="3:18" x14ac:dyDescent="0.25">
      <c r="C347" s="402" t="s">
        <v>11</v>
      </c>
      <c r="D347" s="403"/>
      <c r="E347" s="252">
        <f t="shared" ref="E347" si="54">SUM(E342:E346)</f>
        <v>79.599999999999994</v>
      </c>
      <c r="F347" s="252">
        <f>F342+F343+F344+F345+F346</f>
        <v>3445</v>
      </c>
      <c r="G347" s="252">
        <f t="shared" ref="G347:R347" si="55">SUM(G342:G346)</f>
        <v>31</v>
      </c>
      <c r="H347" s="252">
        <f t="shared" si="55"/>
        <v>1441035</v>
      </c>
      <c r="I347" s="252">
        <f t="shared" si="55"/>
        <v>582620</v>
      </c>
      <c r="J347" s="252">
        <f t="shared" si="55"/>
        <v>80</v>
      </c>
      <c r="K347" s="252">
        <f t="shared" si="55"/>
        <v>142</v>
      </c>
      <c r="L347" s="252">
        <f t="shared" si="55"/>
        <v>81</v>
      </c>
      <c r="M347" s="252">
        <f t="shared" si="55"/>
        <v>80</v>
      </c>
      <c r="N347" s="252">
        <f t="shared" si="55"/>
        <v>120</v>
      </c>
      <c r="O347" s="252">
        <f t="shared" si="55"/>
        <v>99</v>
      </c>
      <c r="P347" s="252">
        <f t="shared" si="55"/>
        <v>179</v>
      </c>
      <c r="Q347" s="252">
        <f t="shared" si="55"/>
        <v>166</v>
      </c>
      <c r="R347" s="252">
        <f t="shared" si="55"/>
        <v>14</v>
      </c>
    </row>
    <row r="350" spans="3:18" ht="18.75" x14ac:dyDescent="0.3">
      <c r="C350" s="405" t="s">
        <v>224</v>
      </c>
      <c r="D350" s="405"/>
      <c r="E350" s="405"/>
      <c r="F350" s="405"/>
      <c r="G350" s="405"/>
      <c r="H350" s="405"/>
      <c r="I350" s="405"/>
      <c r="J350" s="405"/>
      <c r="K350" s="405"/>
      <c r="L350" s="405"/>
      <c r="M350" s="405"/>
      <c r="N350" s="405"/>
      <c r="O350" s="405"/>
      <c r="P350" s="254"/>
      <c r="Q350" s="254"/>
      <c r="R350" s="254"/>
    </row>
    <row r="351" spans="3:18" x14ac:dyDescent="0.25"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</row>
    <row r="352" spans="3:18" x14ac:dyDescent="0.25">
      <c r="C352" s="406" t="s">
        <v>5</v>
      </c>
      <c r="D352" s="406" t="s">
        <v>12</v>
      </c>
      <c r="E352" s="406" t="s">
        <v>6</v>
      </c>
      <c r="F352" s="406" t="s">
        <v>17</v>
      </c>
      <c r="G352" s="406" t="s">
        <v>15</v>
      </c>
      <c r="H352" s="406" t="s">
        <v>100</v>
      </c>
      <c r="I352" s="406" t="s">
        <v>14</v>
      </c>
      <c r="J352" s="406" t="s">
        <v>13</v>
      </c>
      <c r="K352" s="406" t="s">
        <v>8</v>
      </c>
      <c r="L352" s="398" t="s">
        <v>9</v>
      </c>
      <c r="M352" s="409"/>
      <c r="N352" s="409"/>
      <c r="O352" s="409"/>
      <c r="P352" s="399"/>
      <c r="Q352" s="394" t="s">
        <v>16</v>
      </c>
      <c r="R352" s="395"/>
    </row>
    <row r="353" spans="3:18" ht="30" x14ac:dyDescent="0.25">
      <c r="C353" s="407"/>
      <c r="D353" s="407"/>
      <c r="E353" s="407"/>
      <c r="F353" s="407"/>
      <c r="G353" s="407"/>
      <c r="H353" s="407"/>
      <c r="I353" s="407"/>
      <c r="J353" s="407"/>
      <c r="K353" s="407"/>
      <c r="L353" s="398" t="s">
        <v>1</v>
      </c>
      <c r="M353" s="399"/>
      <c r="N353" s="398" t="s">
        <v>2</v>
      </c>
      <c r="O353" s="399"/>
      <c r="P353" s="236" t="s">
        <v>10</v>
      </c>
      <c r="Q353" s="396"/>
      <c r="R353" s="397"/>
    </row>
    <row r="354" spans="3:18" x14ac:dyDescent="0.25">
      <c r="C354" s="408"/>
      <c r="D354" s="408"/>
      <c r="E354" s="408"/>
      <c r="F354" s="408"/>
      <c r="G354" s="408"/>
      <c r="H354" s="408"/>
      <c r="I354" s="408"/>
      <c r="J354" s="408"/>
      <c r="K354" s="408"/>
      <c r="L354" s="236" t="s">
        <v>4</v>
      </c>
      <c r="M354" s="236" t="s">
        <v>3</v>
      </c>
      <c r="N354" s="236" t="s">
        <v>4</v>
      </c>
      <c r="O354" s="236" t="s">
        <v>3</v>
      </c>
      <c r="P354" s="236" t="s">
        <v>3</v>
      </c>
      <c r="Q354" s="242" t="s">
        <v>1</v>
      </c>
      <c r="R354" s="242" t="s">
        <v>2</v>
      </c>
    </row>
    <row r="355" spans="3:18" x14ac:dyDescent="0.25">
      <c r="C355" s="237" t="s">
        <v>0</v>
      </c>
      <c r="D355" s="400">
        <v>42792</v>
      </c>
      <c r="E355" s="251">
        <v>48</v>
      </c>
      <c r="F355" s="251">
        <v>1709</v>
      </c>
      <c r="G355" s="251">
        <v>23</v>
      </c>
      <c r="H355" s="251">
        <v>890000</v>
      </c>
      <c r="I355" s="251">
        <v>51000</v>
      </c>
      <c r="J355" s="251">
        <v>65</v>
      </c>
      <c r="K355" s="251">
        <v>43</v>
      </c>
      <c r="L355" s="251">
        <v>49</v>
      </c>
      <c r="M355" s="251">
        <v>53</v>
      </c>
      <c r="N355" s="251">
        <v>111</v>
      </c>
      <c r="O355" s="251">
        <v>90</v>
      </c>
      <c r="P355" s="251">
        <f>M355+O355</f>
        <v>143</v>
      </c>
      <c r="Q355" s="112">
        <v>157</v>
      </c>
      <c r="R355" s="112">
        <v>16</v>
      </c>
    </row>
    <row r="356" spans="3:18" x14ac:dyDescent="0.25">
      <c r="C356" s="237" t="s">
        <v>24</v>
      </c>
      <c r="D356" s="401"/>
      <c r="E356" s="251">
        <v>13</v>
      </c>
      <c r="F356" s="251">
        <v>120</v>
      </c>
      <c r="G356" s="251">
        <v>12</v>
      </c>
      <c r="H356" s="251">
        <v>485300</v>
      </c>
      <c r="I356" s="251">
        <v>145895</v>
      </c>
      <c r="J356" s="251">
        <v>3</v>
      </c>
      <c r="K356" s="251">
        <v>40</v>
      </c>
      <c r="L356" s="251">
        <v>9</v>
      </c>
      <c r="M356" s="251">
        <v>12</v>
      </c>
      <c r="N356" s="251">
        <v>3</v>
      </c>
      <c r="O356" s="251">
        <v>3</v>
      </c>
      <c r="P356" s="251">
        <f t="shared" ref="P356:P359" si="56">M356+O356</f>
        <v>15</v>
      </c>
      <c r="Q356" s="258">
        <v>3</v>
      </c>
      <c r="R356" s="258">
        <v>0</v>
      </c>
    </row>
    <row r="357" spans="3:18" x14ac:dyDescent="0.25">
      <c r="C357" s="237" t="s">
        <v>25</v>
      </c>
      <c r="D357" s="401"/>
      <c r="E357" s="251">
        <v>20</v>
      </c>
      <c r="F357" s="251">
        <v>0</v>
      </c>
      <c r="G357" s="251">
        <v>0</v>
      </c>
      <c r="H357" s="259">
        <v>0</v>
      </c>
      <c r="I357" s="259">
        <v>0</v>
      </c>
      <c r="J357" s="259">
        <v>0</v>
      </c>
      <c r="K357" s="259">
        <v>0</v>
      </c>
      <c r="L357" s="259">
        <v>2</v>
      </c>
      <c r="M357" s="259">
        <v>2</v>
      </c>
      <c r="N357" s="259">
        <v>2</v>
      </c>
      <c r="O357" s="259">
        <v>2</v>
      </c>
      <c r="P357" s="251">
        <f t="shared" si="56"/>
        <v>4</v>
      </c>
      <c r="Q357" s="258">
        <v>0</v>
      </c>
      <c r="R357" s="258">
        <v>0</v>
      </c>
    </row>
    <row r="358" spans="3:18" x14ac:dyDescent="0.25">
      <c r="C358" s="237" t="s">
        <v>161</v>
      </c>
      <c r="D358" s="401"/>
      <c r="E358" s="251">
        <v>9</v>
      </c>
      <c r="F358" s="251">
        <v>0</v>
      </c>
      <c r="G358" s="251">
        <v>0</v>
      </c>
      <c r="H358" s="251">
        <v>144645</v>
      </c>
      <c r="I358" s="251">
        <v>1000</v>
      </c>
      <c r="J358" s="251">
        <v>17</v>
      </c>
      <c r="K358" s="251">
        <v>16</v>
      </c>
      <c r="L358" s="251">
        <v>2</v>
      </c>
      <c r="M358" s="251">
        <v>2</v>
      </c>
      <c r="N358" s="251">
        <v>2</v>
      </c>
      <c r="O358" s="251">
        <v>2</v>
      </c>
      <c r="P358" s="251">
        <f t="shared" si="56"/>
        <v>4</v>
      </c>
      <c r="Q358" s="258">
        <v>0</v>
      </c>
      <c r="R358" s="258">
        <v>0</v>
      </c>
    </row>
    <row r="359" spans="3:18" x14ac:dyDescent="0.25">
      <c r="C359" s="237" t="s">
        <v>192</v>
      </c>
      <c r="D359" s="436"/>
      <c r="E359" s="251">
        <v>1</v>
      </c>
      <c r="F359" s="251">
        <v>0</v>
      </c>
      <c r="G359" s="251">
        <v>0</v>
      </c>
      <c r="H359" s="251">
        <v>0</v>
      </c>
      <c r="I359" s="251">
        <v>91771</v>
      </c>
      <c r="J359" s="251">
        <v>0</v>
      </c>
      <c r="K359" s="251">
        <v>16</v>
      </c>
      <c r="L359" s="251">
        <v>4</v>
      </c>
      <c r="M359" s="251">
        <v>4</v>
      </c>
      <c r="N359" s="251">
        <v>0</v>
      </c>
      <c r="O359" s="251">
        <v>0</v>
      </c>
      <c r="P359" s="251">
        <f t="shared" si="56"/>
        <v>4</v>
      </c>
      <c r="Q359" s="258">
        <v>0</v>
      </c>
      <c r="R359" s="258">
        <v>0</v>
      </c>
    </row>
    <row r="360" spans="3:18" x14ac:dyDescent="0.25">
      <c r="C360" s="402" t="s">
        <v>11</v>
      </c>
      <c r="D360" s="403"/>
      <c r="E360" s="252">
        <f t="shared" ref="E360" si="57">SUM(E355:E359)</f>
        <v>91</v>
      </c>
      <c r="F360" s="252">
        <f>F355+F356+F357+F358+F359</f>
        <v>1829</v>
      </c>
      <c r="G360" s="252">
        <f t="shared" ref="G360:R360" si="58">SUM(G355:G359)</f>
        <v>35</v>
      </c>
      <c r="H360" s="252">
        <f t="shared" si="58"/>
        <v>1519945</v>
      </c>
      <c r="I360" s="252">
        <f t="shared" si="58"/>
        <v>289666</v>
      </c>
      <c r="J360" s="252">
        <f t="shared" si="58"/>
        <v>85</v>
      </c>
      <c r="K360" s="252">
        <f t="shared" si="58"/>
        <v>115</v>
      </c>
      <c r="L360" s="252">
        <f t="shared" si="58"/>
        <v>66</v>
      </c>
      <c r="M360" s="252">
        <f t="shared" si="58"/>
        <v>73</v>
      </c>
      <c r="N360" s="252">
        <f t="shared" si="58"/>
        <v>118</v>
      </c>
      <c r="O360" s="252">
        <f t="shared" si="58"/>
        <v>97</v>
      </c>
      <c r="P360" s="252">
        <f t="shared" si="58"/>
        <v>170</v>
      </c>
      <c r="Q360" s="252">
        <f t="shared" si="58"/>
        <v>160</v>
      </c>
      <c r="R360" s="252">
        <f t="shared" si="58"/>
        <v>16</v>
      </c>
    </row>
    <row r="364" spans="3:18" ht="18.75" x14ac:dyDescent="0.3">
      <c r="C364" s="405" t="s">
        <v>225</v>
      </c>
      <c r="D364" s="405"/>
      <c r="E364" s="405"/>
      <c r="F364" s="405"/>
      <c r="G364" s="405"/>
      <c r="H364" s="405"/>
      <c r="I364" s="405"/>
      <c r="J364" s="405"/>
      <c r="K364" s="405"/>
      <c r="L364" s="405"/>
      <c r="M364" s="405"/>
      <c r="N364" s="405"/>
      <c r="O364" s="405"/>
      <c r="P364" s="254"/>
      <c r="Q364" s="254"/>
      <c r="R364" s="254"/>
    </row>
    <row r="365" spans="3:18" x14ac:dyDescent="0.25">
      <c r="C365" s="254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</row>
    <row r="366" spans="3:18" x14ac:dyDescent="0.25">
      <c r="C366" s="406" t="s">
        <v>5</v>
      </c>
      <c r="D366" s="406" t="s">
        <v>12</v>
      </c>
      <c r="E366" s="406" t="s">
        <v>6</v>
      </c>
      <c r="F366" s="406" t="s">
        <v>17</v>
      </c>
      <c r="G366" s="406" t="s">
        <v>15</v>
      </c>
      <c r="H366" s="406" t="s">
        <v>100</v>
      </c>
      <c r="I366" s="406" t="s">
        <v>14</v>
      </c>
      <c r="J366" s="406" t="s">
        <v>13</v>
      </c>
      <c r="K366" s="406" t="s">
        <v>8</v>
      </c>
      <c r="L366" s="398" t="s">
        <v>9</v>
      </c>
      <c r="M366" s="409"/>
      <c r="N366" s="409"/>
      <c r="O366" s="409"/>
      <c r="P366" s="399"/>
      <c r="Q366" s="394" t="s">
        <v>16</v>
      </c>
      <c r="R366" s="395"/>
    </row>
    <row r="367" spans="3:18" ht="30" x14ac:dyDescent="0.25">
      <c r="C367" s="407"/>
      <c r="D367" s="407"/>
      <c r="E367" s="407"/>
      <c r="F367" s="407"/>
      <c r="G367" s="407"/>
      <c r="H367" s="407"/>
      <c r="I367" s="407"/>
      <c r="J367" s="407"/>
      <c r="K367" s="407"/>
      <c r="L367" s="398" t="s">
        <v>1</v>
      </c>
      <c r="M367" s="399"/>
      <c r="N367" s="398" t="s">
        <v>2</v>
      </c>
      <c r="O367" s="399"/>
      <c r="P367" s="236" t="s">
        <v>10</v>
      </c>
      <c r="Q367" s="396"/>
      <c r="R367" s="397"/>
    </row>
    <row r="368" spans="3:18" x14ac:dyDescent="0.25">
      <c r="C368" s="408"/>
      <c r="D368" s="408"/>
      <c r="E368" s="408"/>
      <c r="F368" s="408"/>
      <c r="G368" s="408"/>
      <c r="H368" s="408"/>
      <c r="I368" s="408"/>
      <c r="J368" s="408"/>
      <c r="K368" s="408"/>
      <c r="L368" s="236" t="s">
        <v>4</v>
      </c>
      <c r="M368" s="236" t="s">
        <v>3</v>
      </c>
      <c r="N368" s="236" t="s">
        <v>4</v>
      </c>
      <c r="O368" s="236" t="s">
        <v>3</v>
      </c>
      <c r="P368" s="236" t="s">
        <v>3</v>
      </c>
      <c r="Q368" s="242" t="s">
        <v>1</v>
      </c>
      <c r="R368" s="242" t="s">
        <v>2</v>
      </c>
    </row>
    <row r="369" spans="3:18" x14ac:dyDescent="0.25">
      <c r="C369" s="237" t="s">
        <v>0</v>
      </c>
      <c r="D369" s="400">
        <v>42793</v>
      </c>
      <c r="E369" s="251">
        <v>26</v>
      </c>
      <c r="F369" s="251">
        <v>1085</v>
      </c>
      <c r="G369" s="251">
        <v>36</v>
      </c>
      <c r="H369" s="251">
        <v>979000</v>
      </c>
      <c r="I369" s="251">
        <v>118000</v>
      </c>
      <c r="J369" s="251">
        <v>74</v>
      </c>
      <c r="K369" s="251">
        <v>44</v>
      </c>
      <c r="L369" s="251">
        <v>59</v>
      </c>
      <c r="M369" s="251">
        <v>53</v>
      </c>
      <c r="N369" s="251">
        <v>98</v>
      </c>
      <c r="O369" s="251">
        <v>80</v>
      </c>
      <c r="P369" s="251">
        <f>M369+O369</f>
        <v>133</v>
      </c>
      <c r="Q369" s="112">
        <v>164</v>
      </c>
      <c r="R369" s="112">
        <v>18</v>
      </c>
    </row>
    <row r="370" spans="3:18" x14ac:dyDescent="0.25">
      <c r="C370" s="237" t="s">
        <v>24</v>
      </c>
      <c r="D370" s="401"/>
      <c r="E370" s="251">
        <v>46.17</v>
      </c>
      <c r="F370" s="251">
        <v>770</v>
      </c>
      <c r="G370" s="251">
        <v>3</v>
      </c>
      <c r="H370" s="251">
        <v>1626997</v>
      </c>
      <c r="I370" s="251">
        <v>169545</v>
      </c>
      <c r="J370" s="251">
        <v>26</v>
      </c>
      <c r="K370" s="251">
        <v>90</v>
      </c>
      <c r="L370" s="251">
        <v>16</v>
      </c>
      <c r="M370" s="251">
        <v>16</v>
      </c>
      <c r="N370" s="251">
        <v>16</v>
      </c>
      <c r="O370" s="251">
        <v>13</v>
      </c>
      <c r="P370" s="251">
        <f t="shared" ref="P370:P373" si="59">M370+O370</f>
        <v>29</v>
      </c>
      <c r="Q370" s="258">
        <v>17</v>
      </c>
      <c r="R370" s="258">
        <v>6</v>
      </c>
    </row>
    <row r="371" spans="3:18" x14ac:dyDescent="0.25">
      <c r="C371" s="237" t="s">
        <v>25</v>
      </c>
      <c r="D371" s="401"/>
      <c r="E371" s="251">
        <v>20</v>
      </c>
      <c r="F371" s="251">
        <v>420</v>
      </c>
      <c r="G371" s="251">
        <v>6</v>
      </c>
      <c r="H371" s="259">
        <v>192460</v>
      </c>
      <c r="I371" s="259">
        <v>3016</v>
      </c>
      <c r="J371" s="259">
        <v>31</v>
      </c>
      <c r="K371" s="259">
        <v>3</v>
      </c>
      <c r="L371" s="259">
        <v>14</v>
      </c>
      <c r="M371" s="259">
        <v>15</v>
      </c>
      <c r="N371" s="259">
        <v>2</v>
      </c>
      <c r="O371" s="259">
        <v>2</v>
      </c>
      <c r="P371" s="251">
        <f t="shared" si="59"/>
        <v>17</v>
      </c>
      <c r="Q371" s="258">
        <v>7</v>
      </c>
      <c r="R371" s="258">
        <v>0</v>
      </c>
    </row>
    <row r="372" spans="3:18" x14ac:dyDescent="0.25">
      <c r="C372" s="237" t="s">
        <v>161</v>
      </c>
      <c r="D372" s="401"/>
      <c r="E372" s="251">
        <v>9</v>
      </c>
      <c r="F372" s="251">
        <v>310</v>
      </c>
      <c r="G372" s="251">
        <v>0</v>
      </c>
      <c r="H372" s="251">
        <v>254966</v>
      </c>
      <c r="I372" s="251">
        <v>5800</v>
      </c>
      <c r="J372" s="251">
        <v>17</v>
      </c>
      <c r="K372" s="251">
        <v>24</v>
      </c>
      <c r="L372" s="251">
        <v>12</v>
      </c>
      <c r="M372" s="251">
        <v>11</v>
      </c>
      <c r="N372" s="251">
        <v>2</v>
      </c>
      <c r="O372" s="251">
        <v>2</v>
      </c>
      <c r="P372" s="251">
        <f t="shared" si="59"/>
        <v>13</v>
      </c>
      <c r="Q372" s="258">
        <v>6</v>
      </c>
      <c r="R372" s="258">
        <v>0</v>
      </c>
    </row>
    <row r="373" spans="3:18" x14ac:dyDescent="0.25">
      <c r="C373" s="237" t="s">
        <v>192</v>
      </c>
      <c r="D373" s="436"/>
      <c r="E373" s="251">
        <v>27.2</v>
      </c>
      <c r="F373" s="251">
        <v>210</v>
      </c>
      <c r="G373" s="251">
        <v>0</v>
      </c>
      <c r="H373" s="251">
        <v>0</v>
      </c>
      <c r="I373" s="251">
        <v>255049</v>
      </c>
      <c r="J373" s="251">
        <v>0</v>
      </c>
      <c r="K373" s="251">
        <v>55</v>
      </c>
      <c r="L373" s="251">
        <v>37</v>
      </c>
      <c r="M373" s="251">
        <v>37</v>
      </c>
      <c r="N373" s="251">
        <v>0</v>
      </c>
      <c r="O373" s="251">
        <v>0</v>
      </c>
      <c r="P373" s="251">
        <f t="shared" si="59"/>
        <v>37</v>
      </c>
      <c r="Q373" s="258">
        <v>95</v>
      </c>
      <c r="R373" s="258">
        <v>0</v>
      </c>
    </row>
    <row r="374" spans="3:18" x14ac:dyDescent="0.25">
      <c r="C374" s="402" t="s">
        <v>11</v>
      </c>
      <c r="D374" s="403"/>
      <c r="E374" s="252">
        <f t="shared" ref="E374" si="60">SUM(E369:E373)</f>
        <v>128.37</v>
      </c>
      <c r="F374" s="252">
        <f>F369+F370+F371+F372+F373</f>
        <v>2795</v>
      </c>
      <c r="G374" s="252">
        <f t="shared" ref="G374:R374" si="61">SUM(G369:G373)</f>
        <v>45</v>
      </c>
      <c r="H374" s="252">
        <f t="shared" si="61"/>
        <v>3053423</v>
      </c>
      <c r="I374" s="252">
        <f t="shared" si="61"/>
        <v>551410</v>
      </c>
      <c r="J374" s="252">
        <f t="shared" si="61"/>
        <v>148</v>
      </c>
      <c r="K374" s="252">
        <f t="shared" si="61"/>
        <v>216</v>
      </c>
      <c r="L374" s="252">
        <f t="shared" si="61"/>
        <v>138</v>
      </c>
      <c r="M374" s="252">
        <f t="shared" si="61"/>
        <v>132</v>
      </c>
      <c r="N374" s="252">
        <f t="shared" si="61"/>
        <v>118</v>
      </c>
      <c r="O374" s="252">
        <f t="shared" si="61"/>
        <v>97</v>
      </c>
      <c r="P374" s="252">
        <f t="shared" si="61"/>
        <v>229</v>
      </c>
      <c r="Q374" s="252">
        <f t="shared" si="61"/>
        <v>289</v>
      </c>
      <c r="R374" s="252">
        <f t="shared" si="61"/>
        <v>24</v>
      </c>
    </row>
    <row r="377" spans="3:18" ht="18.75" x14ac:dyDescent="0.3">
      <c r="C377" s="405" t="s">
        <v>226</v>
      </c>
      <c r="D377" s="405"/>
      <c r="E377" s="405"/>
      <c r="F377" s="405"/>
      <c r="G377" s="405"/>
      <c r="H377" s="405"/>
      <c r="I377" s="405"/>
      <c r="J377" s="405"/>
      <c r="K377" s="405"/>
      <c r="L377" s="405"/>
      <c r="M377" s="405"/>
      <c r="N377" s="405"/>
      <c r="O377" s="405"/>
      <c r="P377" s="254"/>
      <c r="Q377" s="254"/>
      <c r="R377" s="254"/>
    </row>
    <row r="378" spans="3:18" x14ac:dyDescent="0.25">
      <c r="C378" s="254"/>
      <c r="D378" s="254"/>
      <c r="E378" s="254"/>
      <c r="F378" s="254"/>
      <c r="G378" s="254"/>
      <c r="H378" s="254"/>
      <c r="I378" s="254"/>
      <c r="J378" s="254"/>
      <c r="K378" s="254"/>
      <c r="L378" s="254"/>
      <c r="M378" s="254"/>
      <c r="N378" s="254"/>
      <c r="O378" s="254"/>
      <c r="P378" s="254"/>
      <c r="Q378" s="254"/>
      <c r="R378" s="254"/>
    </row>
    <row r="379" spans="3:18" x14ac:dyDescent="0.25">
      <c r="C379" s="406" t="s">
        <v>5</v>
      </c>
      <c r="D379" s="406" t="s">
        <v>12</v>
      </c>
      <c r="E379" s="406" t="s">
        <v>6</v>
      </c>
      <c r="F379" s="406" t="s">
        <v>17</v>
      </c>
      <c r="G379" s="406" t="s">
        <v>15</v>
      </c>
      <c r="H379" s="406" t="s">
        <v>100</v>
      </c>
      <c r="I379" s="406" t="s">
        <v>14</v>
      </c>
      <c r="J379" s="406" t="s">
        <v>13</v>
      </c>
      <c r="K379" s="406" t="s">
        <v>8</v>
      </c>
      <c r="L379" s="398" t="s">
        <v>9</v>
      </c>
      <c r="M379" s="409"/>
      <c r="N379" s="409"/>
      <c r="O379" s="409"/>
      <c r="P379" s="399"/>
      <c r="Q379" s="394" t="s">
        <v>16</v>
      </c>
      <c r="R379" s="395"/>
    </row>
    <row r="380" spans="3:18" ht="30" x14ac:dyDescent="0.25">
      <c r="C380" s="407"/>
      <c r="D380" s="407"/>
      <c r="E380" s="407"/>
      <c r="F380" s="407"/>
      <c r="G380" s="407"/>
      <c r="H380" s="407"/>
      <c r="I380" s="407"/>
      <c r="J380" s="407"/>
      <c r="K380" s="407"/>
      <c r="L380" s="398" t="s">
        <v>1</v>
      </c>
      <c r="M380" s="399"/>
      <c r="N380" s="398" t="s">
        <v>2</v>
      </c>
      <c r="O380" s="399"/>
      <c r="P380" s="236" t="s">
        <v>10</v>
      </c>
      <c r="Q380" s="396"/>
      <c r="R380" s="397"/>
    </row>
    <row r="381" spans="3:18" x14ac:dyDescent="0.25">
      <c r="C381" s="408"/>
      <c r="D381" s="408"/>
      <c r="E381" s="408"/>
      <c r="F381" s="408"/>
      <c r="G381" s="408"/>
      <c r="H381" s="408"/>
      <c r="I381" s="408"/>
      <c r="J381" s="408"/>
      <c r="K381" s="408"/>
      <c r="L381" s="236" t="s">
        <v>4</v>
      </c>
      <c r="M381" s="236" t="s">
        <v>3</v>
      </c>
      <c r="N381" s="236" t="s">
        <v>4</v>
      </c>
      <c r="O381" s="236" t="s">
        <v>3</v>
      </c>
      <c r="P381" s="236" t="s">
        <v>3</v>
      </c>
      <c r="Q381" s="242" t="s">
        <v>1</v>
      </c>
      <c r="R381" s="242" t="s">
        <v>2</v>
      </c>
    </row>
    <row r="382" spans="3:18" x14ac:dyDescent="0.25">
      <c r="C382" s="237" t="s">
        <v>0</v>
      </c>
      <c r="D382" s="400">
        <v>42794</v>
      </c>
      <c r="E382" s="251">
        <v>8</v>
      </c>
      <c r="F382" s="251">
        <v>1400</v>
      </c>
      <c r="G382" s="251">
        <v>36</v>
      </c>
      <c r="H382" s="251">
        <v>764000</v>
      </c>
      <c r="I382" s="251">
        <v>119800</v>
      </c>
      <c r="J382" s="251">
        <v>99</v>
      </c>
      <c r="K382" s="251">
        <v>43</v>
      </c>
      <c r="L382" s="251">
        <v>68</v>
      </c>
      <c r="M382" s="251">
        <v>63</v>
      </c>
      <c r="N382" s="251">
        <v>79</v>
      </c>
      <c r="O382" s="251">
        <v>66</v>
      </c>
      <c r="P382" s="251">
        <f>M382+O382</f>
        <v>129</v>
      </c>
      <c r="Q382" s="112">
        <v>164</v>
      </c>
      <c r="R382" s="112">
        <v>19</v>
      </c>
    </row>
    <row r="383" spans="3:18" x14ac:dyDescent="0.25">
      <c r="C383" s="237" t="s">
        <v>24</v>
      </c>
      <c r="D383" s="401"/>
      <c r="E383" s="251">
        <v>7</v>
      </c>
      <c r="F383" s="251">
        <v>1005</v>
      </c>
      <c r="G383" s="251">
        <v>12</v>
      </c>
      <c r="H383" s="251">
        <v>739440</v>
      </c>
      <c r="I383" s="251">
        <v>169100</v>
      </c>
      <c r="J383" s="251">
        <v>15</v>
      </c>
      <c r="K383" s="251">
        <v>62</v>
      </c>
      <c r="L383" s="251">
        <v>16</v>
      </c>
      <c r="M383" s="251">
        <v>17</v>
      </c>
      <c r="N383" s="251">
        <v>16</v>
      </c>
      <c r="O383" s="251">
        <v>12</v>
      </c>
      <c r="P383" s="251">
        <f t="shared" ref="P383:P386" si="62">M383+O383</f>
        <v>29</v>
      </c>
      <c r="Q383" s="258">
        <v>14</v>
      </c>
      <c r="R383" s="258">
        <v>4</v>
      </c>
    </row>
    <row r="384" spans="3:18" x14ac:dyDescent="0.25">
      <c r="C384" s="237" t="s">
        <v>25</v>
      </c>
      <c r="D384" s="401"/>
      <c r="E384" s="251">
        <v>22</v>
      </c>
      <c r="F384" s="251">
        <v>376</v>
      </c>
      <c r="G384" s="251">
        <v>5</v>
      </c>
      <c r="H384" s="259">
        <v>185030</v>
      </c>
      <c r="I384" s="259">
        <v>360</v>
      </c>
      <c r="J384" s="259">
        <v>31</v>
      </c>
      <c r="K384" s="259">
        <v>4</v>
      </c>
      <c r="L384" s="259">
        <v>15</v>
      </c>
      <c r="M384" s="259">
        <v>15</v>
      </c>
      <c r="N384" s="259">
        <v>2</v>
      </c>
      <c r="O384" s="259">
        <v>2</v>
      </c>
      <c r="P384" s="251">
        <f t="shared" si="62"/>
        <v>17</v>
      </c>
      <c r="Q384" s="258">
        <v>7</v>
      </c>
      <c r="R384" s="258">
        <v>0</v>
      </c>
    </row>
    <row r="385" spans="3:18" x14ac:dyDescent="0.25">
      <c r="C385" s="237" t="s">
        <v>161</v>
      </c>
      <c r="D385" s="401"/>
      <c r="E385" s="251">
        <v>12</v>
      </c>
      <c r="F385" s="251">
        <v>370</v>
      </c>
      <c r="G385" s="251">
        <v>0</v>
      </c>
      <c r="H385" s="251">
        <v>6300</v>
      </c>
      <c r="I385" s="251">
        <v>245366</v>
      </c>
      <c r="J385" s="251">
        <v>17</v>
      </c>
      <c r="K385" s="251">
        <v>20</v>
      </c>
      <c r="L385" s="251">
        <v>12</v>
      </c>
      <c r="M385" s="251">
        <v>12</v>
      </c>
      <c r="N385" s="251">
        <v>2</v>
      </c>
      <c r="O385" s="251">
        <v>2</v>
      </c>
      <c r="P385" s="251">
        <f t="shared" si="62"/>
        <v>14</v>
      </c>
      <c r="Q385" s="258">
        <v>7</v>
      </c>
      <c r="R385" s="258">
        <v>0</v>
      </c>
    </row>
    <row r="386" spans="3:18" x14ac:dyDescent="0.25">
      <c r="C386" s="237" t="s">
        <v>192</v>
      </c>
      <c r="D386" s="436"/>
      <c r="E386" s="251">
        <v>5.2</v>
      </c>
      <c r="F386" s="251">
        <v>286</v>
      </c>
      <c r="G386" s="251">
        <v>0</v>
      </c>
      <c r="H386" s="251">
        <v>0</v>
      </c>
      <c r="I386" s="251">
        <v>179572.95</v>
      </c>
      <c r="J386" s="251">
        <v>0</v>
      </c>
      <c r="K386" s="251">
        <v>51</v>
      </c>
      <c r="L386" s="251">
        <v>38</v>
      </c>
      <c r="M386" s="251">
        <v>38</v>
      </c>
      <c r="N386" s="251">
        <v>0</v>
      </c>
      <c r="O386" s="251">
        <v>0</v>
      </c>
      <c r="P386" s="251">
        <f t="shared" si="62"/>
        <v>38</v>
      </c>
      <c r="Q386" s="258">
        <v>94</v>
      </c>
      <c r="R386" s="258">
        <v>0</v>
      </c>
    </row>
    <row r="387" spans="3:18" x14ac:dyDescent="0.25">
      <c r="C387" s="402" t="s">
        <v>11</v>
      </c>
      <c r="D387" s="403"/>
      <c r="E387" s="252">
        <f t="shared" ref="E387" si="63">SUM(E382:E386)</f>
        <v>54.2</v>
      </c>
      <c r="F387" s="252">
        <f>F382+F383+F384+F385+F386</f>
        <v>3437</v>
      </c>
      <c r="G387" s="252">
        <f t="shared" ref="G387:R387" si="64">SUM(G382:G386)</f>
        <v>53</v>
      </c>
      <c r="H387" s="252">
        <f t="shared" si="64"/>
        <v>1694770</v>
      </c>
      <c r="I387" s="252">
        <f t="shared" si="64"/>
        <v>714198.95</v>
      </c>
      <c r="J387" s="252">
        <f t="shared" si="64"/>
        <v>162</v>
      </c>
      <c r="K387" s="252">
        <f t="shared" si="64"/>
        <v>180</v>
      </c>
      <c r="L387" s="252">
        <f t="shared" si="64"/>
        <v>149</v>
      </c>
      <c r="M387" s="252">
        <f t="shared" si="64"/>
        <v>145</v>
      </c>
      <c r="N387" s="252">
        <f t="shared" si="64"/>
        <v>99</v>
      </c>
      <c r="O387" s="252">
        <f t="shared" si="64"/>
        <v>82</v>
      </c>
      <c r="P387" s="252">
        <f t="shared" si="64"/>
        <v>227</v>
      </c>
      <c r="Q387" s="252">
        <f t="shared" si="64"/>
        <v>286</v>
      </c>
      <c r="R387" s="252">
        <f t="shared" si="64"/>
        <v>23</v>
      </c>
    </row>
    <row r="390" spans="3:18" x14ac:dyDescent="0.25">
      <c r="E390" s="51">
        <f>E387+E374+E360+E347+E334+E321+E307+E294+E281+E268+E255+E242+E228+E214+E200+E186+E172+E158+E144+E130+E116+E102+E87+E71+E57+E43+E28+E13</f>
        <v>3485.58</v>
      </c>
      <c r="F390" s="51">
        <f t="shared" ref="F390:R390" si="65">F387+F374+F360+F347+F334+F321+F307+F294+F281+F268+F255+F242+F228+F214+F200+F186+F172+F158+F144+F130+F116+F102+F87+F71+F57+F43+F28+F13</f>
        <v>117857</v>
      </c>
      <c r="G390" s="51">
        <f t="shared" si="65"/>
        <v>902.63</v>
      </c>
      <c r="H390" s="51">
        <f t="shared" si="65"/>
        <v>53991724</v>
      </c>
      <c r="I390" s="51">
        <f t="shared" si="65"/>
        <v>10578081.700000001</v>
      </c>
      <c r="J390" s="51">
        <f t="shared" si="65"/>
        <v>2900</v>
      </c>
      <c r="K390" s="51">
        <f t="shared" si="65"/>
        <v>3741</v>
      </c>
      <c r="L390" s="51">
        <f t="shared" si="65"/>
        <v>3056</v>
      </c>
      <c r="M390" s="51">
        <f t="shared" si="65"/>
        <v>3026</v>
      </c>
      <c r="N390" s="51">
        <f t="shared" si="65"/>
        <v>3027</v>
      </c>
      <c r="O390" s="51">
        <f t="shared" si="65"/>
        <v>2845</v>
      </c>
      <c r="P390" s="51">
        <f t="shared" si="65"/>
        <v>5871</v>
      </c>
      <c r="Q390" s="51">
        <f t="shared" si="65"/>
        <v>4851</v>
      </c>
      <c r="R390" s="51">
        <f t="shared" si="65"/>
        <v>473</v>
      </c>
    </row>
  </sheetData>
  <mergeCells count="448">
    <mergeCell ref="Q379:R380"/>
    <mergeCell ref="L380:M380"/>
    <mergeCell ref="N380:O380"/>
    <mergeCell ref="D382:D386"/>
    <mergeCell ref="C387:D387"/>
    <mergeCell ref="C377:O377"/>
    <mergeCell ref="C379:C381"/>
    <mergeCell ref="D379:D381"/>
    <mergeCell ref="E379:E381"/>
    <mergeCell ref="F379:F381"/>
    <mergeCell ref="G379:G381"/>
    <mergeCell ref="H379:H381"/>
    <mergeCell ref="I379:I381"/>
    <mergeCell ref="J379:J381"/>
    <mergeCell ref="K379:K381"/>
    <mergeCell ref="L379:P379"/>
    <mergeCell ref="D289:D293"/>
    <mergeCell ref="C294:D294"/>
    <mergeCell ref="Q273:R274"/>
    <mergeCell ref="L274:M274"/>
    <mergeCell ref="N274:O274"/>
    <mergeCell ref="D276:D280"/>
    <mergeCell ref="C281:D281"/>
    <mergeCell ref="C284:O284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K288"/>
    <mergeCell ref="L286:P286"/>
    <mergeCell ref="Q286:R287"/>
    <mergeCell ref="L287:M287"/>
    <mergeCell ref="N287:O287"/>
    <mergeCell ref="C271:O271"/>
    <mergeCell ref="C273:C275"/>
    <mergeCell ref="D273:D275"/>
    <mergeCell ref="E273:E275"/>
    <mergeCell ref="F273:F275"/>
    <mergeCell ref="G273:G275"/>
    <mergeCell ref="H273:H275"/>
    <mergeCell ref="I273:I275"/>
    <mergeCell ref="J273:J275"/>
    <mergeCell ref="K273:K275"/>
    <mergeCell ref="L273:P273"/>
    <mergeCell ref="C268:D268"/>
    <mergeCell ref="C245:O245"/>
    <mergeCell ref="C258:O258"/>
    <mergeCell ref="C260:C262"/>
    <mergeCell ref="D260:D262"/>
    <mergeCell ref="E260:E262"/>
    <mergeCell ref="F260:F262"/>
    <mergeCell ref="G260:G262"/>
    <mergeCell ref="H260:H262"/>
    <mergeCell ref="I260:I262"/>
    <mergeCell ref="J260:J262"/>
    <mergeCell ref="K260:K262"/>
    <mergeCell ref="L260:P260"/>
    <mergeCell ref="Q260:R261"/>
    <mergeCell ref="L261:M261"/>
    <mergeCell ref="N261:O261"/>
    <mergeCell ref="D263:D267"/>
    <mergeCell ref="Q247:R248"/>
    <mergeCell ref="L248:M248"/>
    <mergeCell ref="N248:O248"/>
    <mergeCell ref="D250:D254"/>
    <mergeCell ref="C255:D255"/>
    <mergeCell ref="C247:C249"/>
    <mergeCell ref="D247:D249"/>
    <mergeCell ref="E247:E249"/>
    <mergeCell ref="F247:F249"/>
    <mergeCell ref="G247:G249"/>
    <mergeCell ref="H247:H249"/>
    <mergeCell ref="I247:I249"/>
    <mergeCell ref="J247:J249"/>
    <mergeCell ref="K247:K249"/>
    <mergeCell ref="L247:P247"/>
    <mergeCell ref="Q220:R221"/>
    <mergeCell ref="L221:M221"/>
    <mergeCell ref="N221:O221"/>
    <mergeCell ref="D223:D227"/>
    <mergeCell ref="C228:D228"/>
    <mergeCell ref="C218:N218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L220:P220"/>
    <mergeCell ref="Q192:R193"/>
    <mergeCell ref="L193:M193"/>
    <mergeCell ref="N193:O193"/>
    <mergeCell ref="D195:D199"/>
    <mergeCell ref="C200:D200"/>
    <mergeCell ref="C190:N190"/>
    <mergeCell ref="C192:C194"/>
    <mergeCell ref="D192:D194"/>
    <mergeCell ref="E192:E194"/>
    <mergeCell ref="F192:F194"/>
    <mergeCell ref="G192:G194"/>
    <mergeCell ref="H192:H194"/>
    <mergeCell ref="I192:I194"/>
    <mergeCell ref="J192:J194"/>
    <mergeCell ref="K192:K194"/>
    <mergeCell ref="L192:P192"/>
    <mergeCell ref="Q164:R165"/>
    <mergeCell ref="L165:M165"/>
    <mergeCell ref="N165:O165"/>
    <mergeCell ref="D167:D171"/>
    <mergeCell ref="C172:D172"/>
    <mergeCell ref="D153:D157"/>
    <mergeCell ref="C158:D158"/>
    <mergeCell ref="C162:N16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36:R137"/>
    <mergeCell ref="L137:M137"/>
    <mergeCell ref="N137:O137"/>
    <mergeCell ref="D139:D143"/>
    <mergeCell ref="C144:D144"/>
    <mergeCell ref="C148:N148"/>
    <mergeCell ref="C150:C152"/>
    <mergeCell ref="D150:D152"/>
    <mergeCell ref="E150:E152"/>
    <mergeCell ref="F150:F152"/>
    <mergeCell ref="G150:G152"/>
    <mergeCell ref="H150:H152"/>
    <mergeCell ref="I150:I152"/>
    <mergeCell ref="J150:J152"/>
    <mergeCell ref="K150:K152"/>
    <mergeCell ref="L150:P150"/>
    <mergeCell ref="Q150:R151"/>
    <mergeCell ref="L151:M151"/>
    <mergeCell ref="N151:O151"/>
    <mergeCell ref="C134:N134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P136"/>
    <mergeCell ref="Q108:R109"/>
    <mergeCell ref="L109:M109"/>
    <mergeCell ref="N109:O109"/>
    <mergeCell ref="D111:D115"/>
    <mergeCell ref="C116:D116"/>
    <mergeCell ref="C106:N106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P108"/>
    <mergeCell ref="Q94:R95"/>
    <mergeCell ref="L95:M95"/>
    <mergeCell ref="N95:O95"/>
    <mergeCell ref="D97:D101"/>
    <mergeCell ref="C102:D102"/>
    <mergeCell ref="C92:N92"/>
    <mergeCell ref="C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P94"/>
    <mergeCell ref="C13:D13"/>
    <mergeCell ref="L5:P5"/>
    <mergeCell ref="Q5:R6"/>
    <mergeCell ref="L6:M6"/>
    <mergeCell ref="N6:O6"/>
    <mergeCell ref="D8:D12"/>
    <mergeCell ref="C3:O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Q20:R21"/>
    <mergeCell ref="L21:M21"/>
    <mergeCell ref="N21:O21"/>
    <mergeCell ref="D23:D27"/>
    <mergeCell ref="C28:D28"/>
    <mergeCell ref="C18:O18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P20"/>
    <mergeCell ref="Q35:R36"/>
    <mergeCell ref="L36:M36"/>
    <mergeCell ref="N36:O36"/>
    <mergeCell ref="D38:D42"/>
    <mergeCell ref="C43:D43"/>
    <mergeCell ref="C33:N33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P35"/>
    <mergeCell ref="Q49:R50"/>
    <mergeCell ref="L50:M50"/>
    <mergeCell ref="N50:O50"/>
    <mergeCell ref="D52:D56"/>
    <mergeCell ref="C57:D57"/>
    <mergeCell ref="C47:N47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P49"/>
    <mergeCell ref="Q63:R64"/>
    <mergeCell ref="L64:M64"/>
    <mergeCell ref="N64:O64"/>
    <mergeCell ref="D66:D70"/>
    <mergeCell ref="C71:D71"/>
    <mergeCell ref="C61:N61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P63"/>
    <mergeCell ref="Q79:R80"/>
    <mergeCell ref="L80:M80"/>
    <mergeCell ref="N80:O80"/>
    <mergeCell ref="D82:D86"/>
    <mergeCell ref="C87:D87"/>
    <mergeCell ref="C77:N77"/>
    <mergeCell ref="C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P79"/>
    <mergeCell ref="Q122:R123"/>
    <mergeCell ref="L123:M123"/>
    <mergeCell ref="N123:O123"/>
    <mergeCell ref="D125:D129"/>
    <mergeCell ref="C130:D130"/>
    <mergeCell ref="C120:N120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K124"/>
    <mergeCell ref="L122:P122"/>
    <mergeCell ref="Q178:R179"/>
    <mergeCell ref="L179:M179"/>
    <mergeCell ref="N179:O179"/>
    <mergeCell ref="D181:D185"/>
    <mergeCell ref="C186:D186"/>
    <mergeCell ref="C176:N176"/>
    <mergeCell ref="C178:C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L178:P178"/>
    <mergeCell ref="Q206:R207"/>
    <mergeCell ref="L207:M207"/>
    <mergeCell ref="N207:O207"/>
    <mergeCell ref="D209:D213"/>
    <mergeCell ref="C214:D214"/>
    <mergeCell ref="C204:N204"/>
    <mergeCell ref="C206:C208"/>
    <mergeCell ref="D206:D208"/>
    <mergeCell ref="E206:E208"/>
    <mergeCell ref="F206:F208"/>
    <mergeCell ref="G206:G208"/>
    <mergeCell ref="H206:H208"/>
    <mergeCell ref="I206:I208"/>
    <mergeCell ref="J206:J208"/>
    <mergeCell ref="K206:K208"/>
    <mergeCell ref="L206:P206"/>
    <mergeCell ref="Q234:R235"/>
    <mergeCell ref="L235:M235"/>
    <mergeCell ref="N235:O235"/>
    <mergeCell ref="D237:D241"/>
    <mergeCell ref="C242:D242"/>
    <mergeCell ref="C232:N232"/>
    <mergeCell ref="C234:C236"/>
    <mergeCell ref="D234:D236"/>
    <mergeCell ref="E234:E236"/>
    <mergeCell ref="F234:F236"/>
    <mergeCell ref="G234:G236"/>
    <mergeCell ref="H234:H236"/>
    <mergeCell ref="I234:I236"/>
    <mergeCell ref="J234:J236"/>
    <mergeCell ref="K234:K236"/>
    <mergeCell ref="L234:P234"/>
    <mergeCell ref="Q313:R314"/>
    <mergeCell ref="Q299:R300"/>
    <mergeCell ref="L300:M300"/>
    <mergeCell ref="N300:O300"/>
    <mergeCell ref="D302:D306"/>
    <mergeCell ref="C307:D307"/>
    <mergeCell ref="C297:O297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P299"/>
    <mergeCell ref="C311:O311"/>
    <mergeCell ref="C313:C315"/>
    <mergeCell ref="D313:D315"/>
    <mergeCell ref="E313:E315"/>
    <mergeCell ref="F313:F315"/>
    <mergeCell ref="G313:G315"/>
    <mergeCell ref="H313:H315"/>
    <mergeCell ref="I313:I315"/>
    <mergeCell ref="J313:J315"/>
    <mergeCell ref="K313:K315"/>
    <mergeCell ref="L313:P313"/>
    <mergeCell ref="L314:M314"/>
    <mergeCell ref="N314:O314"/>
    <mergeCell ref="C337:O337"/>
    <mergeCell ref="D316:D320"/>
    <mergeCell ref="C321:D321"/>
    <mergeCell ref="C324:O324"/>
    <mergeCell ref="Q326:R327"/>
    <mergeCell ref="L327:M327"/>
    <mergeCell ref="N327:O327"/>
    <mergeCell ref="D329:D333"/>
    <mergeCell ref="C334:D334"/>
    <mergeCell ref="C339:C341"/>
    <mergeCell ref="D339:D341"/>
    <mergeCell ref="E339:E341"/>
    <mergeCell ref="F339:F341"/>
    <mergeCell ref="G339:G341"/>
    <mergeCell ref="C326:C328"/>
    <mergeCell ref="D326:D328"/>
    <mergeCell ref="E326:E328"/>
    <mergeCell ref="F326:F328"/>
    <mergeCell ref="G326:G328"/>
    <mergeCell ref="H326:H328"/>
    <mergeCell ref="I326:I328"/>
    <mergeCell ref="J326:J328"/>
    <mergeCell ref="K326:K328"/>
    <mergeCell ref="L326:P326"/>
    <mergeCell ref="H339:H341"/>
    <mergeCell ref="I339:I341"/>
    <mergeCell ref="J339:J341"/>
    <mergeCell ref="K339:K341"/>
    <mergeCell ref="Q366:R367"/>
    <mergeCell ref="L367:M367"/>
    <mergeCell ref="N367:O367"/>
    <mergeCell ref="Q352:R353"/>
    <mergeCell ref="C350:O350"/>
    <mergeCell ref="C352:C354"/>
    <mergeCell ref="D352:D354"/>
    <mergeCell ref="E352:E354"/>
    <mergeCell ref="F352:F354"/>
    <mergeCell ref="G352:G354"/>
    <mergeCell ref="H352:H354"/>
    <mergeCell ref="I352:I354"/>
    <mergeCell ref="J352:J354"/>
    <mergeCell ref="K352:K354"/>
    <mergeCell ref="L339:P339"/>
    <mergeCell ref="Q339:R340"/>
    <mergeCell ref="L340:M340"/>
    <mergeCell ref="N340:O340"/>
    <mergeCell ref="D369:D373"/>
    <mergeCell ref="C374:D374"/>
    <mergeCell ref="L352:P352"/>
    <mergeCell ref="C364:O364"/>
    <mergeCell ref="C366:C368"/>
    <mergeCell ref="D366:D368"/>
    <mergeCell ref="E366:E368"/>
    <mergeCell ref="F366:F368"/>
    <mergeCell ref="G366:G368"/>
    <mergeCell ref="H366:H368"/>
    <mergeCell ref="I366:I368"/>
    <mergeCell ref="J366:J368"/>
    <mergeCell ref="K366:K368"/>
    <mergeCell ref="L366:P366"/>
    <mergeCell ref="L353:M353"/>
    <mergeCell ref="N353:O353"/>
    <mergeCell ref="D355:D359"/>
    <mergeCell ref="C360:D360"/>
    <mergeCell ref="D342:D346"/>
    <mergeCell ref="C347:D347"/>
  </mergeCells>
  <pageMargins left="0.7" right="0.7" top="0.75" bottom="0.75" header="0.3" footer="0.3"/>
  <pageSetup paperSize="9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441"/>
  <sheetViews>
    <sheetView topLeftCell="A413" workbookViewId="0">
      <selection activeCell="I447" sqref="I447"/>
    </sheetView>
  </sheetViews>
  <sheetFormatPr defaultRowHeight="15" x14ac:dyDescent="0.25"/>
  <cols>
    <col min="3" max="3" width="33.28515625" customWidth="1"/>
    <col min="4" max="4" width="15.28515625" customWidth="1"/>
    <col min="5" max="5" width="18" customWidth="1"/>
    <col min="6" max="6" width="15.5703125" customWidth="1"/>
    <col min="7" max="7" width="14.7109375" customWidth="1"/>
    <col min="8" max="9" width="11.7109375" customWidth="1"/>
    <col min="10" max="10" width="14.5703125" customWidth="1"/>
    <col min="11" max="11" width="15.140625" customWidth="1"/>
    <col min="16" max="16" width="10.85546875" customWidth="1"/>
  </cols>
  <sheetData>
    <row r="4" spans="3:18" ht="18.75" x14ac:dyDescent="0.3">
      <c r="C4" s="451" t="s">
        <v>227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254"/>
      <c r="P4" s="254"/>
      <c r="Q4" s="254"/>
      <c r="R4" s="254"/>
    </row>
    <row r="5" spans="3:18" x14ac:dyDescent="0.25"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3:18" ht="31.5" customHeight="1" x14ac:dyDescent="0.25">
      <c r="C6" s="406" t="s">
        <v>5</v>
      </c>
      <c r="D6" s="406" t="s">
        <v>12</v>
      </c>
      <c r="E6" s="406" t="s">
        <v>6</v>
      </c>
      <c r="F6" s="406" t="s">
        <v>17</v>
      </c>
      <c r="G6" s="406" t="s">
        <v>15</v>
      </c>
      <c r="H6" s="406" t="s">
        <v>100</v>
      </c>
      <c r="I6" s="406" t="s">
        <v>14</v>
      </c>
      <c r="J6" s="406" t="s">
        <v>13</v>
      </c>
      <c r="K6" s="406" t="s">
        <v>8</v>
      </c>
      <c r="L6" s="398" t="s">
        <v>113</v>
      </c>
      <c r="M6" s="409"/>
      <c r="N6" s="409"/>
      <c r="O6" s="409"/>
      <c r="P6" s="399"/>
      <c r="Q6" s="394" t="s">
        <v>16</v>
      </c>
      <c r="R6" s="395"/>
    </row>
    <row r="7" spans="3:18" ht="31.5" customHeight="1" x14ac:dyDescent="0.25">
      <c r="C7" s="407"/>
      <c r="D7" s="407"/>
      <c r="E7" s="407"/>
      <c r="F7" s="407"/>
      <c r="G7" s="407"/>
      <c r="H7" s="407"/>
      <c r="I7" s="407"/>
      <c r="J7" s="407"/>
      <c r="K7" s="407"/>
      <c r="L7" s="398" t="s">
        <v>1</v>
      </c>
      <c r="M7" s="399"/>
      <c r="N7" s="398" t="s">
        <v>2</v>
      </c>
      <c r="O7" s="399"/>
      <c r="P7" s="236" t="s">
        <v>10</v>
      </c>
      <c r="Q7" s="396"/>
      <c r="R7" s="397"/>
    </row>
    <row r="8" spans="3:18" x14ac:dyDescent="0.25">
      <c r="C8" s="408"/>
      <c r="D8" s="408"/>
      <c r="E8" s="408"/>
      <c r="F8" s="408"/>
      <c r="G8" s="408"/>
      <c r="H8" s="408"/>
      <c r="I8" s="408"/>
      <c r="J8" s="408"/>
      <c r="K8" s="408"/>
      <c r="L8" s="236" t="s">
        <v>4</v>
      </c>
      <c r="M8" s="236" t="s">
        <v>3</v>
      </c>
      <c r="N8" s="236" t="s">
        <v>4</v>
      </c>
      <c r="O8" s="236" t="s">
        <v>3</v>
      </c>
      <c r="P8" s="236" t="s">
        <v>3</v>
      </c>
      <c r="Q8" s="242" t="s">
        <v>1</v>
      </c>
      <c r="R8" s="242" t="s">
        <v>2</v>
      </c>
    </row>
    <row r="9" spans="3:18" ht="29.25" customHeight="1" x14ac:dyDescent="0.25">
      <c r="C9" s="238" t="s">
        <v>0</v>
      </c>
      <c r="D9" s="400">
        <v>42795</v>
      </c>
      <c r="E9" s="244">
        <v>138</v>
      </c>
      <c r="F9" s="244">
        <v>1390</v>
      </c>
      <c r="G9" s="244">
        <v>42</v>
      </c>
      <c r="H9" s="244">
        <v>913000</v>
      </c>
      <c r="I9" s="245">
        <v>435000</v>
      </c>
      <c r="J9" s="244">
        <v>78</v>
      </c>
      <c r="K9" s="244">
        <v>43</v>
      </c>
      <c r="L9" s="244">
        <v>72</v>
      </c>
      <c r="M9" s="244">
        <v>68</v>
      </c>
      <c r="N9" s="244">
        <v>66</v>
      </c>
      <c r="O9" s="244">
        <v>66</v>
      </c>
      <c r="P9" s="244">
        <f>M9+O9</f>
        <v>134</v>
      </c>
      <c r="Q9" s="246">
        <v>173</v>
      </c>
      <c r="R9" s="246">
        <v>18</v>
      </c>
    </row>
    <row r="10" spans="3:18" ht="29.25" customHeight="1" x14ac:dyDescent="0.25">
      <c r="C10" s="237" t="s">
        <v>24</v>
      </c>
      <c r="D10" s="401"/>
      <c r="E10" s="110">
        <v>71.900000000000006</v>
      </c>
      <c r="F10" s="110">
        <v>255</v>
      </c>
      <c r="G10" s="110">
        <v>6</v>
      </c>
      <c r="H10" s="110">
        <v>36455</v>
      </c>
      <c r="I10" s="110">
        <v>173495</v>
      </c>
      <c r="J10" s="110">
        <v>40</v>
      </c>
      <c r="K10" s="110">
        <v>6</v>
      </c>
      <c r="L10" s="110">
        <v>16</v>
      </c>
      <c r="M10" s="110">
        <v>12</v>
      </c>
      <c r="N10" s="110">
        <v>16</v>
      </c>
      <c r="O10" s="110">
        <v>3</v>
      </c>
      <c r="P10" s="244">
        <f t="shared" ref="P10:P13" si="0">M10+O10</f>
        <v>15</v>
      </c>
      <c r="Q10" s="110">
        <v>15</v>
      </c>
      <c r="R10" s="110">
        <v>2</v>
      </c>
    </row>
    <row r="11" spans="3:18" ht="29.25" customHeight="1" x14ac:dyDescent="0.25">
      <c r="C11" s="237" t="s">
        <v>25</v>
      </c>
      <c r="D11" s="401"/>
      <c r="E11" s="253">
        <v>21</v>
      </c>
      <c r="F11" s="253">
        <v>380</v>
      </c>
      <c r="G11" s="253">
        <v>5</v>
      </c>
      <c r="H11" s="253">
        <v>186430</v>
      </c>
      <c r="I11" s="253">
        <v>2320</v>
      </c>
      <c r="J11" s="253">
        <v>35</v>
      </c>
      <c r="K11" s="253">
        <v>4</v>
      </c>
      <c r="L11" s="253">
        <v>15</v>
      </c>
      <c r="M11" s="253">
        <v>15</v>
      </c>
      <c r="N11" s="253">
        <v>2</v>
      </c>
      <c r="O11" s="255">
        <v>2</v>
      </c>
      <c r="P11" s="244">
        <f t="shared" si="0"/>
        <v>17</v>
      </c>
      <c r="Q11" s="113">
        <v>2</v>
      </c>
      <c r="R11" s="112">
        <v>0</v>
      </c>
    </row>
    <row r="12" spans="3:18" ht="29.25" customHeight="1" x14ac:dyDescent="0.25">
      <c r="C12" s="238" t="s">
        <v>161</v>
      </c>
      <c r="D12" s="401"/>
      <c r="E12" s="249">
        <v>9</v>
      </c>
      <c r="F12" s="249">
        <v>310</v>
      </c>
      <c r="G12" s="250">
        <v>0</v>
      </c>
      <c r="H12" s="249">
        <v>25148</v>
      </c>
      <c r="I12" s="249">
        <v>220876</v>
      </c>
      <c r="J12" s="249">
        <v>17</v>
      </c>
      <c r="K12" s="251">
        <v>20</v>
      </c>
      <c r="L12" s="251">
        <v>12</v>
      </c>
      <c r="M12" s="251">
        <v>12</v>
      </c>
      <c r="N12" s="251">
        <v>2</v>
      </c>
      <c r="O12" s="251">
        <v>2</v>
      </c>
      <c r="P12" s="244">
        <f t="shared" si="0"/>
        <v>14</v>
      </c>
      <c r="Q12" s="135">
        <v>7</v>
      </c>
      <c r="R12" s="135">
        <v>0</v>
      </c>
    </row>
    <row r="13" spans="3:18" ht="29.25" customHeight="1" x14ac:dyDescent="0.25">
      <c r="C13" s="237" t="s">
        <v>85</v>
      </c>
      <c r="D13" s="436"/>
      <c r="E13" s="251">
        <v>5.2</v>
      </c>
      <c r="F13" s="251">
        <v>0</v>
      </c>
      <c r="G13" s="251">
        <v>0</v>
      </c>
      <c r="H13" s="251">
        <v>0</v>
      </c>
      <c r="I13" s="251">
        <v>122527.5</v>
      </c>
      <c r="J13" s="251">
        <v>0</v>
      </c>
      <c r="K13" s="251">
        <v>31</v>
      </c>
      <c r="L13" s="251">
        <v>76</v>
      </c>
      <c r="M13" s="251">
        <v>76</v>
      </c>
      <c r="N13" s="251">
        <v>0</v>
      </c>
      <c r="O13" s="251">
        <v>0</v>
      </c>
      <c r="P13" s="244">
        <f t="shared" si="0"/>
        <v>76</v>
      </c>
      <c r="Q13" s="114">
        <v>35</v>
      </c>
      <c r="R13" s="114">
        <v>0</v>
      </c>
    </row>
    <row r="14" spans="3:18" x14ac:dyDescent="0.25">
      <c r="C14" s="402"/>
      <c r="D14" s="403"/>
      <c r="E14" s="252">
        <f>E9+E10+E11+E12+E13</f>
        <v>245.1</v>
      </c>
      <c r="F14" s="252">
        <f t="shared" ref="F14:R14" si="1">F9+F10+F11+F12+F13</f>
        <v>2335</v>
      </c>
      <c r="G14" s="252">
        <f t="shared" si="1"/>
        <v>53</v>
      </c>
      <c r="H14" s="252">
        <f t="shared" si="1"/>
        <v>1161033</v>
      </c>
      <c r="I14" s="252">
        <f t="shared" si="1"/>
        <v>954218.5</v>
      </c>
      <c r="J14" s="252">
        <f t="shared" si="1"/>
        <v>170</v>
      </c>
      <c r="K14" s="252">
        <f t="shared" si="1"/>
        <v>104</v>
      </c>
      <c r="L14" s="252">
        <f t="shared" si="1"/>
        <v>191</v>
      </c>
      <c r="M14" s="252">
        <f t="shared" si="1"/>
        <v>183</v>
      </c>
      <c r="N14" s="252">
        <f t="shared" si="1"/>
        <v>86</v>
      </c>
      <c r="O14" s="252">
        <f t="shared" si="1"/>
        <v>73</v>
      </c>
      <c r="P14" s="252">
        <f t="shared" si="1"/>
        <v>256</v>
      </c>
      <c r="Q14" s="252">
        <f t="shared" si="1"/>
        <v>232</v>
      </c>
      <c r="R14" s="252">
        <f t="shared" si="1"/>
        <v>20</v>
      </c>
    </row>
    <row r="18" spans="3:18" ht="18.75" x14ac:dyDescent="0.3">
      <c r="C18" s="451" t="s">
        <v>228</v>
      </c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254"/>
      <c r="P18" s="254"/>
      <c r="Q18" s="254"/>
      <c r="R18" s="254"/>
    </row>
    <row r="19" spans="3:18" x14ac:dyDescent="0.25"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</row>
    <row r="20" spans="3:18" ht="32.25" customHeight="1" x14ac:dyDescent="0.25">
      <c r="C20" s="406" t="s">
        <v>5</v>
      </c>
      <c r="D20" s="406" t="s">
        <v>12</v>
      </c>
      <c r="E20" s="406" t="s">
        <v>6</v>
      </c>
      <c r="F20" s="406" t="s">
        <v>17</v>
      </c>
      <c r="G20" s="406" t="s">
        <v>15</v>
      </c>
      <c r="H20" s="406" t="s">
        <v>100</v>
      </c>
      <c r="I20" s="406" t="s">
        <v>14</v>
      </c>
      <c r="J20" s="406" t="s">
        <v>13</v>
      </c>
      <c r="K20" s="406" t="s">
        <v>8</v>
      </c>
      <c r="L20" s="398" t="s">
        <v>113</v>
      </c>
      <c r="M20" s="409"/>
      <c r="N20" s="409"/>
      <c r="O20" s="409"/>
      <c r="P20" s="399"/>
      <c r="Q20" s="394" t="s">
        <v>16</v>
      </c>
      <c r="R20" s="395"/>
    </row>
    <row r="21" spans="3:18" ht="30" x14ac:dyDescent="0.25">
      <c r="C21" s="407"/>
      <c r="D21" s="407"/>
      <c r="E21" s="407"/>
      <c r="F21" s="407"/>
      <c r="G21" s="407"/>
      <c r="H21" s="407"/>
      <c r="I21" s="407"/>
      <c r="J21" s="407"/>
      <c r="K21" s="407"/>
      <c r="L21" s="398" t="s">
        <v>1</v>
      </c>
      <c r="M21" s="399"/>
      <c r="N21" s="398" t="s">
        <v>2</v>
      </c>
      <c r="O21" s="399"/>
      <c r="P21" s="236" t="s">
        <v>10</v>
      </c>
      <c r="Q21" s="396"/>
      <c r="R21" s="397"/>
    </row>
    <row r="22" spans="3:18" x14ac:dyDescent="0.25">
      <c r="C22" s="408"/>
      <c r="D22" s="408"/>
      <c r="E22" s="408"/>
      <c r="F22" s="408"/>
      <c r="G22" s="408"/>
      <c r="H22" s="408"/>
      <c r="I22" s="408"/>
      <c r="J22" s="408"/>
      <c r="K22" s="408"/>
      <c r="L22" s="236" t="s">
        <v>4</v>
      </c>
      <c r="M22" s="236" t="s">
        <v>3</v>
      </c>
      <c r="N22" s="236" t="s">
        <v>4</v>
      </c>
      <c r="O22" s="236" t="s">
        <v>3</v>
      </c>
      <c r="P22" s="236" t="s">
        <v>3</v>
      </c>
      <c r="Q22" s="242" t="s">
        <v>1</v>
      </c>
      <c r="R22" s="242" t="s">
        <v>2</v>
      </c>
    </row>
    <row r="23" spans="3:18" x14ac:dyDescent="0.25">
      <c r="C23" s="238" t="s">
        <v>0</v>
      </c>
      <c r="D23" s="400">
        <v>42796</v>
      </c>
      <c r="E23" s="244">
        <v>275</v>
      </c>
      <c r="F23" s="244">
        <v>1621</v>
      </c>
      <c r="G23" s="244">
        <v>30</v>
      </c>
      <c r="H23" s="244">
        <v>949000</v>
      </c>
      <c r="I23" s="245">
        <v>85300</v>
      </c>
      <c r="J23" s="244">
        <v>63</v>
      </c>
      <c r="K23" s="244">
        <v>43</v>
      </c>
      <c r="L23" s="244">
        <v>62</v>
      </c>
      <c r="M23" s="244">
        <v>52</v>
      </c>
      <c r="N23" s="244">
        <v>68</v>
      </c>
      <c r="O23" s="244">
        <v>67</v>
      </c>
      <c r="P23" s="244">
        <f>M23+O23</f>
        <v>119</v>
      </c>
      <c r="Q23" s="246">
        <v>58</v>
      </c>
      <c r="R23" s="246">
        <v>19</v>
      </c>
    </row>
    <row r="24" spans="3:18" x14ac:dyDescent="0.25">
      <c r="C24" s="237" t="s">
        <v>24</v>
      </c>
      <c r="D24" s="401"/>
      <c r="E24" s="110">
        <v>113.5</v>
      </c>
      <c r="F24" s="110">
        <v>1200</v>
      </c>
      <c r="G24" s="110">
        <v>6</v>
      </c>
      <c r="H24" s="110">
        <v>844820</v>
      </c>
      <c r="I24" s="110">
        <v>137645</v>
      </c>
      <c r="J24" s="110">
        <v>15</v>
      </c>
      <c r="K24" s="110">
        <v>69</v>
      </c>
      <c r="L24" s="110">
        <v>21</v>
      </c>
      <c r="M24" s="110">
        <v>21</v>
      </c>
      <c r="N24" s="110">
        <v>7</v>
      </c>
      <c r="O24" s="110">
        <v>7</v>
      </c>
      <c r="P24" s="244">
        <f t="shared" ref="P24:P27" si="2">M24+O24</f>
        <v>28</v>
      </c>
      <c r="Q24" s="110">
        <v>19</v>
      </c>
      <c r="R24" s="110">
        <v>0</v>
      </c>
    </row>
    <row r="25" spans="3:18" ht="19.5" customHeight="1" x14ac:dyDescent="0.25">
      <c r="C25" s="237" t="s">
        <v>25</v>
      </c>
      <c r="D25" s="401"/>
      <c r="E25" s="253">
        <v>16</v>
      </c>
      <c r="F25" s="253">
        <v>340</v>
      </c>
      <c r="G25" s="253">
        <v>4</v>
      </c>
      <c r="H25" s="253">
        <v>215230</v>
      </c>
      <c r="I25" s="253">
        <v>2170</v>
      </c>
      <c r="J25" s="253">
        <v>26</v>
      </c>
      <c r="K25" s="253">
        <v>5</v>
      </c>
      <c r="L25" s="253">
        <v>15</v>
      </c>
      <c r="M25" s="253">
        <v>15</v>
      </c>
      <c r="N25" s="253">
        <v>2</v>
      </c>
      <c r="O25" s="255">
        <v>2</v>
      </c>
      <c r="P25" s="244">
        <f t="shared" si="2"/>
        <v>17</v>
      </c>
      <c r="Q25" s="113">
        <v>7</v>
      </c>
      <c r="R25" s="112">
        <v>0</v>
      </c>
    </row>
    <row r="26" spans="3:18" x14ac:dyDescent="0.25">
      <c r="C26" s="238" t="s">
        <v>161</v>
      </c>
      <c r="D26" s="401"/>
      <c r="E26" s="249">
        <v>12</v>
      </c>
      <c r="F26" s="249">
        <v>100</v>
      </c>
      <c r="G26" s="250">
        <v>0</v>
      </c>
      <c r="H26" s="249">
        <v>226210</v>
      </c>
      <c r="I26" s="249">
        <v>10789</v>
      </c>
      <c r="J26" s="249">
        <v>17</v>
      </c>
      <c r="K26" s="251">
        <v>20</v>
      </c>
      <c r="L26" s="251">
        <v>12</v>
      </c>
      <c r="M26" s="251">
        <v>8</v>
      </c>
      <c r="N26" s="251">
        <v>2</v>
      </c>
      <c r="O26" s="251">
        <v>2</v>
      </c>
      <c r="P26" s="244">
        <f t="shared" si="2"/>
        <v>10</v>
      </c>
      <c r="Q26" s="135">
        <v>5</v>
      </c>
      <c r="R26" s="135">
        <v>0</v>
      </c>
    </row>
    <row r="27" spans="3:18" x14ac:dyDescent="0.25">
      <c r="C27" s="237" t="s">
        <v>85</v>
      </c>
      <c r="D27" s="436"/>
      <c r="E27" s="251">
        <v>4</v>
      </c>
      <c r="F27" s="251">
        <v>430</v>
      </c>
      <c r="G27" s="251">
        <v>0</v>
      </c>
      <c r="H27" s="251">
        <v>0</v>
      </c>
      <c r="I27" s="251">
        <v>228807</v>
      </c>
      <c r="J27" s="251">
        <v>0</v>
      </c>
      <c r="K27" s="251">
        <v>57</v>
      </c>
      <c r="L27" s="251">
        <v>39</v>
      </c>
      <c r="M27" s="251">
        <v>39</v>
      </c>
      <c r="N27" s="251">
        <v>0</v>
      </c>
      <c r="O27" s="251">
        <v>0</v>
      </c>
      <c r="P27" s="244">
        <f t="shared" si="2"/>
        <v>39</v>
      </c>
      <c r="Q27" s="114">
        <v>98</v>
      </c>
      <c r="R27" s="114">
        <v>0</v>
      </c>
    </row>
    <row r="28" spans="3:18" x14ac:dyDescent="0.25">
      <c r="C28" s="402"/>
      <c r="D28" s="403"/>
      <c r="E28" s="252">
        <f>E23+E24+E25+E26+E27</f>
        <v>420.5</v>
      </c>
      <c r="F28" s="252">
        <f t="shared" ref="F28:R28" si="3">F23+F24+F25+F26+F27</f>
        <v>3691</v>
      </c>
      <c r="G28" s="252">
        <f t="shared" si="3"/>
        <v>40</v>
      </c>
      <c r="H28" s="252">
        <f t="shared" si="3"/>
        <v>2235260</v>
      </c>
      <c r="I28" s="252">
        <f t="shared" si="3"/>
        <v>464711</v>
      </c>
      <c r="J28" s="252">
        <f t="shared" si="3"/>
        <v>121</v>
      </c>
      <c r="K28" s="252">
        <f t="shared" si="3"/>
        <v>194</v>
      </c>
      <c r="L28" s="252">
        <f t="shared" si="3"/>
        <v>149</v>
      </c>
      <c r="M28" s="252">
        <f t="shared" si="3"/>
        <v>135</v>
      </c>
      <c r="N28" s="252">
        <f t="shared" si="3"/>
        <v>79</v>
      </c>
      <c r="O28" s="252">
        <f t="shared" si="3"/>
        <v>78</v>
      </c>
      <c r="P28" s="252">
        <f t="shared" si="3"/>
        <v>213</v>
      </c>
      <c r="Q28" s="252">
        <f t="shared" si="3"/>
        <v>187</v>
      </c>
      <c r="R28" s="252">
        <f t="shared" si="3"/>
        <v>19</v>
      </c>
    </row>
    <row r="31" spans="3:18" ht="18.75" x14ac:dyDescent="0.3">
      <c r="C31" s="451" t="s">
        <v>229</v>
      </c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254"/>
      <c r="P31" s="254"/>
      <c r="Q31" s="254"/>
      <c r="R31" s="254"/>
    </row>
    <row r="32" spans="3:18" x14ac:dyDescent="0.25"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</row>
    <row r="33" spans="3:18" ht="33.75" customHeight="1" x14ac:dyDescent="0.25">
      <c r="C33" s="406" t="s">
        <v>5</v>
      </c>
      <c r="D33" s="406" t="s">
        <v>12</v>
      </c>
      <c r="E33" s="406" t="s">
        <v>6</v>
      </c>
      <c r="F33" s="406" t="s">
        <v>17</v>
      </c>
      <c r="G33" s="406" t="s">
        <v>15</v>
      </c>
      <c r="H33" s="406" t="s">
        <v>100</v>
      </c>
      <c r="I33" s="406" t="s">
        <v>14</v>
      </c>
      <c r="J33" s="406" t="s">
        <v>13</v>
      </c>
      <c r="K33" s="406" t="s">
        <v>8</v>
      </c>
      <c r="L33" s="398" t="s">
        <v>113</v>
      </c>
      <c r="M33" s="409"/>
      <c r="N33" s="409"/>
      <c r="O33" s="409"/>
      <c r="P33" s="399"/>
      <c r="Q33" s="394" t="s">
        <v>16</v>
      </c>
      <c r="R33" s="395"/>
    </row>
    <row r="34" spans="3:18" ht="30" x14ac:dyDescent="0.25">
      <c r="C34" s="407"/>
      <c r="D34" s="407"/>
      <c r="E34" s="407"/>
      <c r="F34" s="407"/>
      <c r="G34" s="407"/>
      <c r="H34" s="407"/>
      <c r="I34" s="407"/>
      <c r="J34" s="407"/>
      <c r="K34" s="407"/>
      <c r="L34" s="398" t="s">
        <v>1</v>
      </c>
      <c r="M34" s="399"/>
      <c r="N34" s="398" t="s">
        <v>2</v>
      </c>
      <c r="O34" s="399"/>
      <c r="P34" s="236" t="s">
        <v>10</v>
      </c>
      <c r="Q34" s="396"/>
      <c r="R34" s="397"/>
    </row>
    <row r="35" spans="3:18" x14ac:dyDescent="0.25">
      <c r="C35" s="408"/>
      <c r="D35" s="408"/>
      <c r="E35" s="408"/>
      <c r="F35" s="408"/>
      <c r="G35" s="408"/>
      <c r="H35" s="408"/>
      <c r="I35" s="408"/>
      <c r="J35" s="408"/>
      <c r="K35" s="408"/>
      <c r="L35" s="236" t="s">
        <v>4</v>
      </c>
      <c r="M35" s="236" t="s">
        <v>3</v>
      </c>
      <c r="N35" s="236" t="s">
        <v>4</v>
      </c>
      <c r="O35" s="236" t="s">
        <v>3</v>
      </c>
      <c r="P35" s="236" t="s">
        <v>3</v>
      </c>
      <c r="Q35" s="242" t="s">
        <v>1</v>
      </c>
      <c r="R35" s="242" t="s">
        <v>2</v>
      </c>
    </row>
    <row r="36" spans="3:18" x14ac:dyDescent="0.25">
      <c r="C36" s="238" t="s">
        <v>0</v>
      </c>
      <c r="D36" s="400">
        <v>42797</v>
      </c>
      <c r="E36" s="244">
        <v>117</v>
      </c>
      <c r="F36" s="244">
        <v>572</v>
      </c>
      <c r="G36" s="244">
        <v>30</v>
      </c>
      <c r="H36" s="244">
        <v>446000</v>
      </c>
      <c r="I36" s="245">
        <v>79600</v>
      </c>
      <c r="J36" s="244">
        <v>37</v>
      </c>
      <c r="K36" s="244">
        <v>35</v>
      </c>
      <c r="L36" s="244">
        <v>57</v>
      </c>
      <c r="M36" s="244">
        <v>51</v>
      </c>
      <c r="N36" s="244">
        <v>56</v>
      </c>
      <c r="O36" s="244">
        <v>53</v>
      </c>
      <c r="P36" s="244">
        <f>M36+O36</f>
        <v>104</v>
      </c>
      <c r="Q36" s="246">
        <v>65</v>
      </c>
      <c r="R36" s="246">
        <v>11</v>
      </c>
    </row>
    <row r="37" spans="3:18" x14ac:dyDescent="0.25">
      <c r="C37" s="237" t="s">
        <v>24</v>
      </c>
      <c r="D37" s="401"/>
      <c r="E37" s="110">
        <v>113.5</v>
      </c>
      <c r="F37" s="110">
        <v>1200</v>
      </c>
      <c r="G37" s="110">
        <v>6</v>
      </c>
      <c r="H37" s="110">
        <v>844820</v>
      </c>
      <c r="I37" s="110">
        <v>137645</v>
      </c>
      <c r="J37" s="110">
        <v>15</v>
      </c>
      <c r="K37" s="110">
        <v>69</v>
      </c>
      <c r="L37" s="110">
        <v>21</v>
      </c>
      <c r="M37" s="110">
        <v>21</v>
      </c>
      <c r="N37" s="110">
        <v>7</v>
      </c>
      <c r="O37" s="110">
        <v>7</v>
      </c>
      <c r="P37" s="244">
        <f t="shared" ref="P37:P40" si="4">M37+O37</f>
        <v>28</v>
      </c>
      <c r="Q37" s="110">
        <v>19</v>
      </c>
      <c r="R37" s="110">
        <v>0</v>
      </c>
    </row>
    <row r="38" spans="3:18" x14ac:dyDescent="0.25">
      <c r="C38" s="237" t="s">
        <v>25</v>
      </c>
      <c r="D38" s="401"/>
      <c r="E38" s="253">
        <v>22</v>
      </c>
      <c r="F38" s="253">
        <v>360</v>
      </c>
      <c r="G38" s="253">
        <v>6</v>
      </c>
      <c r="H38" s="253">
        <v>241130</v>
      </c>
      <c r="I38" s="253">
        <v>1598</v>
      </c>
      <c r="J38" s="253">
        <v>32</v>
      </c>
      <c r="K38" s="253">
        <v>1</v>
      </c>
      <c r="L38" s="253">
        <v>15</v>
      </c>
      <c r="M38" s="253">
        <v>13</v>
      </c>
      <c r="N38" s="253">
        <v>2</v>
      </c>
      <c r="O38" s="255">
        <v>2</v>
      </c>
      <c r="P38" s="244">
        <f t="shared" si="4"/>
        <v>15</v>
      </c>
      <c r="Q38" s="113">
        <v>13</v>
      </c>
      <c r="R38" s="112">
        <v>2</v>
      </c>
    </row>
    <row r="39" spans="3:18" x14ac:dyDescent="0.25">
      <c r="C39" s="238" t="s">
        <v>161</v>
      </c>
      <c r="D39" s="401"/>
      <c r="E39" s="249">
        <v>12</v>
      </c>
      <c r="F39" s="249">
        <v>150</v>
      </c>
      <c r="G39" s="250">
        <v>0</v>
      </c>
      <c r="H39" s="249">
        <v>251314</v>
      </c>
      <c r="I39" s="249">
        <v>12793</v>
      </c>
      <c r="J39" s="249">
        <v>17</v>
      </c>
      <c r="K39" s="251">
        <v>20</v>
      </c>
      <c r="L39" s="251">
        <v>12</v>
      </c>
      <c r="M39" s="251">
        <v>9</v>
      </c>
      <c r="N39" s="251">
        <v>2</v>
      </c>
      <c r="O39" s="251">
        <v>2</v>
      </c>
      <c r="P39" s="244">
        <f t="shared" si="4"/>
        <v>11</v>
      </c>
      <c r="Q39" s="135">
        <v>5</v>
      </c>
      <c r="R39" s="135">
        <v>0</v>
      </c>
    </row>
    <row r="40" spans="3:18" x14ac:dyDescent="0.25">
      <c r="C40" s="237" t="s">
        <v>85</v>
      </c>
      <c r="D40" s="436"/>
      <c r="E40" s="251">
        <v>5.2</v>
      </c>
      <c r="F40" s="251">
        <v>492</v>
      </c>
      <c r="G40" s="251">
        <v>0</v>
      </c>
      <c r="H40" s="251">
        <v>0</v>
      </c>
      <c r="I40" s="251">
        <v>235226</v>
      </c>
      <c r="J40" s="251">
        <v>0</v>
      </c>
      <c r="K40" s="251">
        <v>50</v>
      </c>
      <c r="L40" s="251">
        <v>39</v>
      </c>
      <c r="M40" s="251">
        <v>39</v>
      </c>
      <c r="N40" s="251">
        <v>0</v>
      </c>
      <c r="O40" s="251">
        <v>0</v>
      </c>
      <c r="P40" s="244">
        <f t="shared" si="4"/>
        <v>39</v>
      </c>
      <c r="Q40" s="114">
        <v>106</v>
      </c>
      <c r="R40" s="114">
        <v>0</v>
      </c>
    </row>
    <row r="41" spans="3:18" x14ac:dyDescent="0.25">
      <c r="C41" s="402"/>
      <c r="D41" s="403"/>
      <c r="E41" s="252">
        <f>E36+E37+E38+E39+E40</f>
        <v>269.7</v>
      </c>
      <c r="F41" s="252">
        <f t="shared" ref="F41:R41" si="5">F36+F37+F38+F39+F40</f>
        <v>2774</v>
      </c>
      <c r="G41" s="252">
        <f t="shared" si="5"/>
        <v>42</v>
      </c>
      <c r="H41" s="252">
        <f t="shared" si="5"/>
        <v>1783264</v>
      </c>
      <c r="I41" s="252">
        <f t="shared" si="5"/>
        <v>466862</v>
      </c>
      <c r="J41" s="252">
        <f t="shared" si="5"/>
        <v>101</v>
      </c>
      <c r="K41" s="252">
        <f t="shared" si="5"/>
        <v>175</v>
      </c>
      <c r="L41" s="252">
        <f t="shared" si="5"/>
        <v>144</v>
      </c>
      <c r="M41" s="252">
        <f t="shared" si="5"/>
        <v>133</v>
      </c>
      <c r="N41" s="252">
        <f t="shared" si="5"/>
        <v>67</v>
      </c>
      <c r="O41" s="252">
        <f t="shared" si="5"/>
        <v>64</v>
      </c>
      <c r="P41" s="252">
        <f t="shared" si="5"/>
        <v>197</v>
      </c>
      <c r="Q41" s="252">
        <f t="shared" si="5"/>
        <v>208</v>
      </c>
      <c r="R41" s="252">
        <f t="shared" si="5"/>
        <v>13</v>
      </c>
    </row>
    <row r="44" spans="3:18" ht="18.75" x14ac:dyDescent="0.3">
      <c r="C44" s="451" t="s">
        <v>230</v>
      </c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254"/>
      <c r="P44" s="254"/>
      <c r="Q44" s="254"/>
      <c r="R44" s="254"/>
    </row>
    <row r="45" spans="3:18" x14ac:dyDescent="0.25"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</row>
    <row r="46" spans="3:18" ht="29.25" customHeight="1" x14ac:dyDescent="0.25">
      <c r="C46" s="406" t="s">
        <v>5</v>
      </c>
      <c r="D46" s="406" t="s">
        <v>12</v>
      </c>
      <c r="E46" s="406" t="s">
        <v>6</v>
      </c>
      <c r="F46" s="406" t="s">
        <v>17</v>
      </c>
      <c r="G46" s="406" t="s">
        <v>15</v>
      </c>
      <c r="H46" s="406" t="s">
        <v>100</v>
      </c>
      <c r="I46" s="406" t="s">
        <v>14</v>
      </c>
      <c r="J46" s="406" t="s">
        <v>13</v>
      </c>
      <c r="K46" s="406" t="s">
        <v>8</v>
      </c>
      <c r="L46" s="398" t="s">
        <v>113</v>
      </c>
      <c r="M46" s="409"/>
      <c r="N46" s="409"/>
      <c r="O46" s="409"/>
      <c r="P46" s="399"/>
      <c r="Q46" s="394" t="s">
        <v>16</v>
      </c>
      <c r="R46" s="395"/>
    </row>
    <row r="47" spans="3:18" ht="30" x14ac:dyDescent="0.25">
      <c r="C47" s="407"/>
      <c r="D47" s="407"/>
      <c r="E47" s="407"/>
      <c r="F47" s="407"/>
      <c r="G47" s="407"/>
      <c r="H47" s="407"/>
      <c r="I47" s="407"/>
      <c r="J47" s="407"/>
      <c r="K47" s="407"/>
      <c r="L47" s="398" t="s">
        <v>1</v>
      </c>
      <c r="M47" s="399"/>
      <c r="N47" s="398" t="s">
        <v>2</v>
      </c>
      <c r="O47" s="399"/>
      <c r="P47" s="236" t="s">
        <v>10</v>
      </c>
      <c r="Q47" s="396"/>
      <c r="R47" s="397"/>
    </row>
    <row r="48" spans="3:18" x14ac:dyDescent="0.25">
      <c r="C48" s="408"/>
      <c r="D48" s="408"/>
      <c r="E48" s="408"/>
      <c r="F48" s="408"/>
      <c r="G48" s="408"/>
      <c r="H48" s="408"/>
      <c r="I48" s="408"/>
      <c r="J48" s="408"/>
      <c r="K48" s="408"/>
      <c r="L48" s="236" t="s">
        <v>4</v>
      </c>
      <c r="M48" s="236" t="s">
        <v>3</v>
      </c>
      <c r="N48" s="236" t="s">
        <v>4</v>
      </c>
      <c r="O48" s="236" t="s">
        <v>3</v>
      </c>
      <c r="P48" s="236" t="s">
        <v>3</v>
      </c>
      <c r="Q48" s="242" t="s">
        <v>1</v>
      </c>
      <c r="R48" s="242" t="s">
        <v>2</v>
      </c>
    </row>
    <row r="49" spans="3:18" x14ac:dyDescent="0.25">
      <c r="C49" s="238" t="s">
        <v>0</v>
      </c>
      <c r="D49" s="400">
        <v>42798</v>
      </c>
      <c r="E49" s="244">
        <v>41</v>
      </c>
      <c r="F49" s="244">
        <v>890</v>
      </c>
      <c r="G49" s="244">
        <v>43</v>
      </c>
      <c r="H49" s="244">
        <v>640000</v>
      </c>
      <c r="I49" s="245">
        <v>20000</v>
      </c>
      <c r="J49" s="244">
        <v>62</v>
      </c>
      <c r="K49" s="244">
        <v>28</v>
      </c>
      <c r="L49" s="244">
        <v>31</v>
      </c>
      <c r="M49" s="244">
        <v>32</v>
      </c>
      <c r="N49" s="244">
        <v>48</v>
      </c>
      <c r="O49" s="244">
        <v>45</v>
      </c>
      <c r="P49" s="244">
        <f>M49+O49</f>
        <v>77</v>
      </c>
      <c r="Q49" s="246">
        <v>38</v>
      </c>
      <c r="R49" s="246">
        <v>9</v>
      </c>
    </row>
    <row r="50" spans="3:18" x14ac:dyDescent="0.25">
      <c r="C50" s="237" t="s">
        <v>24</v>
      </c>
      <c r="D50" s="401"/>
      <c r="E50" s="110">
        <v>40.5</v>
      </c>
      <c r="F50" s="110">
        <v>135</v>
      </c>
      <c r="G50" s="110">
        <v>0</v>
      </c>
      <c r="H50" s="110">
        <v>963410</v>
      </c>
      <c r="I50" s="110">
        <v>138350</v>
      </c>
      <c r="J50" s="110">
        <v>0</v>
      </c>
      <c r="K50" s="110">
        <v>70</v>
      </c>
      <c r="L50" s="110">
        <v>8</v>
      </c>
      <c r="M50" s="110">
        <v>7</v>
      </c>
      <c r="N50" s="110">
        <v>7</v>
      </c>
      <c r="O50" s="110">
        <v>7</v>
      </c>
      <c r="P50" s="244">
        <f t="shared" ref="P50:P53" si="6">M50+O50</f>
        <v>14</v>
      </c>
      <c r="Q50" s="110">
        <v>2</v>
      </c>
      <c r="R50" s="110">
        <v>0</v>
      </c>
    </row>
    <row r="51" spans="3:18" x14ac:dyDescent="0.25">
      <c r="C51" s="237" t="s">
        <v>25</v>
      </c>
      <c r="D51" s="401"/>
      <c r="E51" s="253">
        <v>22</v>
      </c>
      <c r="F51" s="253">
        <v>160</v>
      </c>
      <c r="G51" s="253">
        <v>0</v>
      </c>
      <c r="H51" s="253">
        <v>323900</v>
      </c>
      <c r="I51" s="253">
        <v>0</v>
      </c>
      <c r="J51" s="253">
        <v>0</v>
      </c>
      <c r="K51" s="253">
        <v>0</v>
      </c>
      <c r="L51" s="253">
        <v>8</v>
      </c>
      <c r="M51" s="253">
        <v>8</v>
      </c>
      <c r="N51" s="253">
        <v>2</v>
      </c>
      <c r="O51" s="255">
        <v>2</v>
      </c>
      <c r="P51" s="244">
        <f t="shared" si="6"/>
        <v>10</v>
      </c>
      <c r="Q51" s="113">
        <v>8</v>
      </c>
      <c r="R51" s="112">
        <v>2</v>
      </c>
    </row>
    <row r="52" spans="3:18" x14ac:dyDescent="0.25">
      <c r="C52" s="238" t="s">
        <v>161</v>
      </c>
      <c r="D52" s="401"/>
      <c r="E52" s="249">
        <v>12</v>
      </c>
      <c r="F52" s="249">
        <v>100</v>
      </c>
      <c r="G52" s="250">
        <v>0</v>
      </c>
      <c r="H52" s="249">
        <v>217677</v>
      </c>
      <c r="I52" s="249">
        <v>12100</v>
      </c>
      <c r="J52" s="249">
        <v>20</v>
      </c>
      <c r="K52" s="251">
        <v>17</v>
      </c>
      <c r="L52" s="251">
        <v>2</v>
      </c>
      <c r="M52" s="251">
        <v>6</v>
      </c>
      <c r="N52" s="251">
        <v>2</v>
      </c>
      <c r="O52" s="251">
        <v>1</v>
      </c>
      <c r="P52" s="244">
        <f t="shared" si="6"/>
        <v>7</v>
      </c>
      <c r="Q52" s="135">
        <v>5</v>
      </c>
      <c r="R52" s="135">
        <v>0</v>
      </c>
    </row>
    <row r="53" spans="3:18" x14ac:dyDescent="0.25">
      <c r="C53" s="237" t="s">
        <v>85</v>
      </c>
      <c r="D53" s="436"/>
      <c r="E53" s="251">
        <v>2.6</v>
      </c>
      <c r="F53" s="251">
        <v>0</v>
      </c>
      <c r="G53" s="251">
        <v>0</v>
      </c>
      <c r="H53" s="251">
        <v>0</v>
      </c>
      <c r="I53" s="251">
        <v>28959</v>
      </c>
      <c r="J53" s="251">
        <v>0</v>
      </c>
      <c r="K53" s="251">
        <v>0</v>
      </c>
      <c r="L53" s="251">
        <v>4</v>
      </c>
      <c r="M53" s="251">
        <v>4</v>
      </c>
      <c r="N53" s="251">
        <v>0</v>
      </c>
      <c r="O53" s="251">
        <v>0</v>
      </c>
      <c r="P53" s="244">
        <f t="shared" si="6"/>
        <v>4</v>
      </c>
      <c r="Q53" s="114">
        <v>7</v>
      </c>
      <c r="R53" s="114">
        <v>0</v>
      </c>
    </row>
    <row r="54" spans="3:18" x14ac:dyDescent="0.25">
      <c r="C54" s="402"/>
      <c r="D54" s="403"/>
      <c r="E54" s="252">
        <f>E49+E50+E51+E52+E53</f>
        <v>118.1</v>
      </c>
      <c r="F54" s="252">
        <f t="shared" ref="F54:R54" si="7">F49+F50+F51+F52+F53</f>
        <v>1285</v>
      </c>
      <c r="G54" s="252">
        <f t="shared" si="7"/>
        <v>43</v>
      </c>
      <c r="H54" s="252">
        <f t="shared" si="7"/>
        <v>2144987</v>
      </c>
      <c r="I54" s="252">
        <f t="shared" si="7"/>
        <v>199409</v>
      </c>
      <c r="J54" s="252">
        <f t="shared" si="7"/>
        <v>82</v>
      </c>
      <c r="K54" s="252">
        <f t="shared" si="7"/>
        <v>115</v>
      </c>
      <c r="L54" s="252">
        <f t="shared" si="7"/>
        <v>53</v>
      </c>
      <c r="M54" s="252">
        <f t="shared" si="7"/>
        <v>57</v>
      </c>
      <c r="N54" s="252">
        <f t="shared" si="7"/>
        <v>59</v>
      </c>
      <c r="O54" s="252">
        <f t="shared" si="7"/>
        <v>55</v>
      </c>
      <c r="P54" s="252">
        <f t="shared" si="7"/>
        <v>112</v>
      </c>
      <c r="Q54" s="252">
        <f t="shared" si="7"/>
        <v>60</v>
      </c>
      <c r="R54" s="252">
        <f t="shared" si="7"/>
        <v>11</v>
      </c>
    </row>
    <row r="57" spans="3:18" ht="18.75" x14ac:dyDescent="0.3">
      <c r="C57" s="451" t="s">
        <v>231</v>
      </c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254"/>
      <c r="P57" s="254"/>
      <c r="Q57" s="254"/>
      <c r="R57" s="254"/>
    </row>
    <row r="58" spans="3:18" x14ac:dyDescent="0.25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</row>
    <row r="59" spans="3:18" ht="32.25" customHeight="1" x14ac:dyDescent="0.25">
      <c r="C59" s="406" t="s">
        <v>5</v>
      </c>
      <c r="D59" s="406" t="s">
        <v>12</v>
      </c>
      <c r="E59" s="406" t="s">
        <v>6</v>
      </c>
      <c r="F59" s="406" t="s">
        <v>17</v>
      </c>
      <c r="G59" s="406" t="s">
        <v>15</v>
      </c>
      <c r="H59" s="406" t="s">
        <v>100</v>
      </c>
      <c r="I59" s="406" t="s">
        <v>14</v>
      </c>
      <c r="J59" s="406" t="s">
        <v>13</v>
      </c>
      <c r="K59" s="406" t="s">
        <v>8</v>
      </c>
      <c r="L59" s="398" t="s">
        <v>113</v>
      </c>
      <c r="M59" s="409"/>
      <c r="N59" s="409"/>
      <c r="O59" s="409"/>
      <c r="P59" s="399"/>
      <c r="Q59" s="394" t="s">
        <v>16</v>
      </c>
      <c r="R59" s="395"/>
    </row>
    <row r="60" spans="3:18" ht="30" x14ac:dyDescent="0.25">
      <c r="C60" s="407"/>
      <c r="D60" s="407"/>
      <c r="E60" s="407"/>
      <c r="F60" s="407"/>
      <c r="G60" s="407"/>
      <c r="H60" s="407"/>
      <c r="I60" s="407"/>
      <c r="J60" s="407"/>
      <c r="K60" s="407"/>
      <c r="L60" s="398" t="s">
        <v>1</v>
      </c>
      <c r="M60" s="399"/>
      <c r="N60" s="398" t="s">
        <v>2</v>
      </c>
      <c r="O60" s="399"/>
      <c r="P60" s="236" t="s">
        <v>10</v>
      </c>
      <c r="Q60" s="396"/>
      <c r="R60" s="397"/>
    </row>
    <row r="61" spans="3:18" x14ac:dyDescent="0.25">
      <c r="C61" s="408"/>
      <c r="D61" s="408"/>
      <c r="E61" s="408"/>
      <c r="F61" s="408"/>
      <c r="G61" s="408"/>
      <c r="H61" s="408"/>
      <c r="I61" s="408"/>
      <c r="J61" s="408"/>
      <c r="K61" s="408"/>
      <c r="L61" s="236" t="s">
        <v>4</v>
      </c>
      <c r="M61" s="236" t="s">
        <v>3</v>
      </c>
      <c r="N61" s="236" t="s">
        <v>4</v>
      </c>
      <c r="O61" s="236" t="s">
        <v>3</v>
      </c>
      <c r="P61" s="236" t="s">
        <v>3</v>
      </c>
      <c r="Q61" s="242" t="s">
        <v>1</v>
      </c>
      <c r="R61" s="242" t="s">
        <v>2</v>
      </c>
    </row>
    <row r="62" spans="3:18" x14ac:dyDescent="0.25">
      <c r="C62" s="238" t="s">
        <v>0</v>
      </c>
      <c r="D62" s="400">
        <v>42799</v>
      </c>
      <c r="E62" s="244">
        <v>43</v>
      </c>
      <c r="F62" s="244">
        <v>1240</v>
      </c>
      <c r="G62" s="244">
        <v>30</v>
      </c>
      <c r="H62" s="244">
        <v>560000</v>
      </c>
      <c r="I62" s="245">
        <v>96400</v>
      </c>
      <c r="J62" s="244">
        <v>75</v>
      </c>
      <c r="K62" s="244">
        <v>24</v>
      </c>
      <c r="L62" s="244">
        <v>31</v>
      </c>
      <c r="M62" s="244">
        <v>32</v>
      </c>
      <c r="N62" s="244">
        <v>78</v>
      </c>
      <c r="O62" s="244">
        <v>73</v>
      </c>
      <c r="P62" s="244">
        <f>M62+O62</f>
        <v>105</v>
      </c>
      <c r="Q62" s="246">
        <v>30</v>
      </c>
      <c r="R62" s="246">
        <v>16</v>
      </c>
    </row>
    <row r="63" spans="3:18" x14ac:dyDescent="0.25">
      <c r="C63" s="237" t="s">
        <v>24</v>
      </c>
      <c r="D63" s="401"/>
      <c r="E63" s="110">
        <v>15.45</v>
      </c>
      <c r="F63" s="110">
        <v>48</v>
      </c>
      <c r="G63" s="110">
        <v>0</v>
      </c>
      <c r="H63" s="110">
        <v>360320</v>
      </c>
      <c r="I63" s="110">
        <v>46130</v>
      </c>
      <c r="J63" s="110">
        <v>8</v>
      </c>
      <c r="K63" s="110">
        <v>36</v>
      </c>
      <c r="L63" s="110">
        <v>4</v>
      </c>
      <c r="M63" s="110">
        <v>4</v>
      </c>
      <c r="N63" s="110">
        <v>3</v>
      </c>
      <c r="O63" s="110">
        <v>2</v>
      </c>
      <c r="P63" s="244">
        <f t="shared" ref="P63:P66" si="8">M63+O63</f>
        <v>6</v>
      </c>
      <c r="Q63" s="110">
        <v>2</v>
      </c>
      <c r="R63" s="110">
        <v>0</v>
      </c>
    </row>
    <row r="64" spans="3:18" x14ac:dyDescent="0.25">
      <c r="C64" s="237" t="s">
        <v>25</v>
      </c>
      <c r="D64" s="401"/>
      <c r="E64" s="253">
        <v>22</v>
      </c>
      <c r="F64" s="253">
        <v>0</v>
      </c>
      <c r="G64" s="253">
        <v>0</v>
      </c>
      <c r="H64" s="253">
        <v>233800</v>
      </c>
      <c r="I64" s="253">
        <v>0</v>
      </c>
      <c r="J64" s="253">
        <v>0</v>
      </c>
      <c r="K64" s="253">
        <v>0</v>
      </c>
      <c r="L64" s="253">
        <v>2</v>
      </c>
      <c r="M64" s="253">
        <v>2</v>
      </c>
      <c r="N64" s="253">
        <v>2</v>
      </c>
      <c r="O64" s="255">
        <v>2</v>
      </c>
      <c r="P64" s="244">
        <f t="shared" si="8"/>
        <v>4</v>
      </c>
      <c r="Q64" s="113">
        <v>0</v>
      </c>
      <c r="R64" s="112">
        <v>0</v>
      </c>
    </row>
    <row r="65" spans="3:18" x14ac:dyDescent="0.25">
      <c r="C65" s="238" t="s">
        <v>161</v>
      </c>
      <c r="D65" s="401"/>
      <c r="E65" s="249">
        <v>12</v>
      </c>
      <c r="F65" s="249">
        <v>30</v>
      </c>
      <c r="G65" s="250">
        <v>0</v>
      </c>
      <c r="H65" s="249">
        <v>221310</v>
      </c>
      <c r="I65" s="249">
        <v>500</v>
      </c>
      <c r="J65" s="249">
        <v>17</v>
      </c>
      <c r="K65" s="251">
        <v>17</v>
      </c>
      <c r="L65" s="251">
        <v>2</v>
      </c>
      <c r="M65" s="251">
        <v>5</v>
      </c>
      <c r="N65" s="251">
        <v>2</v>
      </c>
      <c r="O65" s="251">
        <v>2</v>
      </c>
      <c r="P65" s="244">
        <f t="shared" si="8"/>
        <v>7</v>
      </c>
      <c r="Q65" s="135">
        <v>2</v>
      </c>
      <c r="R65" s="135">
        <v>0</v>
      </c>
    </row>
    <row r="66" spans="3:18" x14ac:dyDescent="0.25">
      <c r="C66" s="237" t="s">
        <v>85</v>
      </c>
      <c r="D66" s="436"/>
      <c r="E66" s="251">
        <v>0</v>
      </c>
      <c r="F66" s="251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44">
        <f t="shared" si="8"/>
        <v>0</v>
      </c>
      <c r="Q66" s="114">
        <v>0</v>
      </c>
      <c r="R66" s="114">
        <v>0</v>
      </c>
    </row>
    <row r="67" spans="3:18" x14ac:dyDescent="0.25">
      <c r="C67" s="402"/>
      <c r="D67" s="403"/>
      <c r="E67" s="252">
        <f>E62+E63+E64+E65+E66</f>
        <v>92.45</v>
      </c>
      <c r="F67" s="252">
        <f t="shared" ref="F67:R67" si="9">F62+F63+F64+F65+F66</f>
        <v>1318</v>
      </c>
      <c r="G67" s="252">
        <f t="shared" si="9"/>
        <v>30</v>
      </c>
      <c r="H67" s="252">
        <f t="shared" si="9"/>
        <v>1375430</v>
      </c>
      <c r="I67" s="252">
        <f t="shared" si="9"/>
        <v>143030</v>
      </c>
      <c r="J67" s="252">
        <f t="shared" si="9"/>
        <v>100</v>
      </c>
      <c r="K67" s="252">
        <f t="shared" si="9"/>
        <v>77</v>
      </c>
      <c r="L67" s="252">
        <f t="shared" si="9"/>
        <v>39</v>
      </c>
      <c r="M67" s="252">
        <f t="shared" si="9"/>
        <v>43</v>
      </c>
      <c r="N67" s="252">
        <f t="shared" si="9"/>
        <v>85</v>
      </c>
      <c r="O67" s="252">
        <f t="shared" si="9"/>
        <v>79</v>
      </c>
      <c r="P67" s="252">
        <f t="shared" si="9"/>
        <v>122</v>
      </c>
      <c r="Q67" s="252">
        <f t="shared" si="9"/>
        <v>34</v>
      </c>
      <c r="R67" s="252">
        <f t="shared" si="9"/>
        <v>16</v>
      </c>
    </row>
    <row r="70" spans="3:18" ht="18.75" x14ac:dyDescent="0.3">
      <c r="C70" s="451" t="s">
        <v>232</v>
      </c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254"/>
      <c r="P70" s="254"/>
      <c r="Q70" s="254"/>
      <c r="R70" s="254"/>
    </row>
    <row r="71" spans="3:18" x14ac:dyDescent="0.25"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</row>
    <row r="72" spans="3:18" ht="39" customHeight="1" x14ac:dyDescent="0.25">
      <c r="C72" s="406" t="s">
        <v>5</v>
      </c>
      <c r="D72" s="406" t="s">
        <v>12</v>
      </c>
      <c r="E72" s="406" t="s">
        <v>6</v>
      </c>
      <c r="F72" s="406" t="s">
        <v>17</v>
      </c>
      <c r="G72" s="406" t="s">
        <v>15</v>
      </c>
      <c r="H72" s="406" t="s">
        <v>100</v>
      </c>
      <c r="I72" s="406" t="s">
        <v>14</v>
      </c>
      <c r="J72" s="406" t="s">
        <v>13</v>
      </c>
      <c r="K72" s="406" t="s">
        <v>8</v>
      </c>
      <c r="L72" s="398" t="s">
        <v>113</v>
      </c>
      <c r="M72" s="409"/>
      <c r="N72" s="409"/>
      <c r="O72" s="409"/>
      <c r="P72" s="399"/>
      <c r="Q72" s="394" t="s">
        <v>16</v>
      </c>
      <c r="R72" s="395"/>
    </row>
    <row r="73" spans="3:18" ht="30" x14ac:dyDescent="0.25">
      <c r="C73" s="407"/>
      <c r="D73" s="407"/>
      <c r="E73" s="407"/>
      <c r="F73" s="407"/>
      <c r="G73" s="407"/>
      <c r="H73" s="407"/>
      <c r="I73" s="407"/>
      <c r="J73" s="407"/>
      <c r="K73" s="407"/>
      <c r="L73" s="398" t="s">
        <v>1</v>
      </c>
      <c r="M73" s="399"/>
      <c r="N73" s="398" t="s">
        <v>2</v>
      </c>
      <c r="O73" s="399"/>
      <c r="P73" s="236" t="s">
        <v>10</v>
      </c>
      <c r="Q73" s="396"/>
      <c r="R73" s="397"/>
    </row>
    <row r="74" spans="3:18" x14ac:dyDescent="0.25">
      <c r="C74" s="408"/>
      <c r="D74" s="408"/>
      <c r="E74" s="408"/>
      <c r="F74" s="408"/>
      <c r="G74" s="408"/>
      <c r="H74" s="408"/>
      <c r="I74" s="408"/>
      <c r="J74" s="408"/>
      <c r="K74" s="408"/>
      <c r="L74" s="236" t="s">
        <v>4</v>
      </c>
      <c r="M74" s="236" t="s">
        <v>3</v>
      </c>
      <c r="N74" s="236" t="s">
        <v>4</v>
      </c>
      <c r="O74" s="236" t="s">
        <v>3</v>
      </c>
      <c r="P74" s="236" t="s">
        <v>3</v>
      </c>
      <c r="Q74" s="242" t="s">
        <v>1</v>
      </c>
      <c r="R74" s="242" t="s">
        <v>2</v>
      </c>
    </row>
    <row r="75" spans="3:18" x14ac:dyDescent="0.25">
      <c r="C75" s="238" t="s">
        <v>0</v>
      </c>
      <c r="D75" s="400">
        <v>42800</v>
      </c>
      <c r="E75" s="244">
        <v>37</v>
      </c>
      <c r="F75" s="244">
        <v>1420</v>
      </c>
      <c r="G75" s="244">
        <v>33</v>
      </c>
      <c r="H75" s="244">
        <v>395300</v>
      </c>
      <c r="I75" s="245">
        <v>116600</v>
      </c>
      <c r="J75" s="244">
        <v>54</v>
      </c>
      <c r="K75" s="244">
        <v>25</v>
      </c>
      <c r="L75" s="244">
        <v>64</v>
      </c>
      <c r="M75" s="244">
        <v>59</v>
      </c>
      <c r="N75" s="244">
        <v>80</v>
      </c>
      <c r="O75" s="244">
        <v>71</v>
      </c>
      <c r="P75" s="244">
        <f>M75+O75</f>
        <v>130</v>
      </c>
      <c r="Q75" s="246">
        <v>77</v>
      </c>
      <c r="R75" s="246">
        <v>15</v>
      </c>
    </row>
    <row r="76" spans="3:18" x14ac:dyDescent="0.25">
      <c r="C76" s="237" t="s">
        <v>24</v>
      </c>
      <c r="D76" s="401"/>
      <c r="E76" s="110">
        <v>15.8</v>
      </c>
      <c r="F76" s="110">
        <v>405</v>
      </c>
      <c r="G76" s="110">
        <v>3</v>
      </c>
      <c r="H76" s="110">
        <v>358500</v>
      </c>
      <c r="I76" s="110">
        <v>97635</v>
      </c>
      <c r="J76" s="110">
        <v>10</v>
      </c>
      <c r="K76" s="110">
        <v>37</v>
      </c>
      <c r="L76" s="110">
        <v>21</v>
      </c>
      <c r="M76" s="110">
        <v>19</v>
      </c>
      <c r="N76" s="110">
        <v>3</v>
      </c>
      <c r="O76" s="110">
        <v>3</v>
      </c>
      <c r="P76" s="244">
        <f t="shared" ref="P76:P79" si="10">M76+O76</f>
        <v>22</v>
      </c>
      <c r="Q76" s="110">
        <v>19</v>
      </c>
      <c r="R76" s="110">
        <v>0</v>
      </c>
    </row>
    <row r="77" spans="3:18" x14ac:dyDescent="0.25">
      <c r="C77" s="237" t="s">
        <v>25</v>
      </c>
      <c r="D77" s="401"/>
      <c r="E77" s="253">
        <v>17</v>
      </c>
      <c r="F77" s="253">
        <v>264</v>
      </c>
      <c r="G77" s="253">
        <v>6</v>
      </c>
      <c r="H77" s="253">
        <v>187400</v>
      </c>
      <c r="I77" s="253">
        <v>0</v>
      </c>
      <c r="J77" s="253">
        <v>28</v>
      </c>
      <c r="K77" s="253">
        <v>4</v>
      </c>
      <c r="L77" s="253">
        <v>15</v>
      </c>
      <c r="M77" s="253">
        <v>13</v>
      </c>
      <c r="N77" s="253">
        <v>2</v>
      </c>
      <c r="O77" s="255">
        <v>2</v>
      </c>
      <c r="P77" s="244">
        <f t="shared" si="10"/>
        <v>15</v>
      </c>
      <c r="Q77" s="113">
        <v>7</v>
      </c>
      <c r="R77" s="112">
        <v>0</v>
      </c>
    </row>
    <row r="78" spans="3:18" x14ac:dyDescent="0.25">
      <c r="C78" s="238" t="s">
        <v>161</v>
      </c>
      <c r="D78" s="401"/>
      <c r="E78" s="249">
        <v>9</v>
      </c>
      <c r="F78" s="249">
        <v>80</v>
      </c>
      <c r="G78" s="250">
        <v>0</v>
      </c>
      <c r="H78" s="249">
        <v>219310</v>
      </c>
      <c r="I78" s="249">
        <v>4800</v>
      </c>
      <c r="J78" s="249">
        <v>15</v>
      </c>
      <c r="K78" s="251">
        <v>17</v>
      </c>
      <c r="L78" s="251">
        <v>13</v>
      </c>
      <c r="M78" s="251">
        <v>10</v>
      </c>
      <c r="N78" s="251">
        <v>2</v>
      </c>
      <c r="O78" s="251">
        <v>2</v>
      </c>
      <c r="P78" s="244">
        <f t="shared" si="10"/>
        <v>12</v>
      </c>
      <c r="Q78" s="135">
        <v>7</v>
      </c>
      <c r="R78" s="135">
        <v>0</v>
      </c>
    </row>
    <row r="79" spans="3:18" x14ac:dyDescent="0.25">
      <c r="C79" s="237" t="s">
        <v>85</v>
      </c>
      <c r="D79" s="436"/>
      <c r="E79" s="251">
        <v>13.76</v>
      </c>
      <c r="F79" s="251">
        <v>60</v>
      </c>
      <c r="G79" s="251">
        <v>0</v>
      </c>
      <c r="H79" s="251">
        <v>0</v>
      </c>
      <c r="I79" s="251">
        <v>138301</v>
      </c>
      <c r="J79" s="251">
        <v>0</v>
      </c>
      <c r="K79" s="251">
        <v>40</v>
      </c>
      <c r="L79" s="251">
        <v>28</v>
      </c>
      <c r="M79" s="251">
        <v>28</v>
      </c>
      <c r="N79" s="251">
        <v>0</v>
      </c>
      <c r="O79" s="251">
        <v>0</v>
      </c>
      <c r="P79" s="244">
        <f t="shared" si="10"/>
        <v>28</v>
      </c>
      <c r="Q79" s="114">
        <v>84</v>
      </c>
      <c r="R79" s="114">
        <v>0</v>
      </c>
    </row>
    <row r="80" spans="3:18" x14ac:dyDescent="0.25">
      <c r="C80" s="402"/>
      <c r="D80" s="403"/>
      <c r="E80" s="252">
        <f>E75+E76+E77+E78+E79</f>
        <v>92.56</v>
      </c>
      <c r="F80" s="252">
        <f t="shared" ref="F80:R80" si="11">F75+F76+F77+F78+F79</f>
        <v>2229</v>
      </c>
      <c r="G80" s="252">
        <f t="shared" si="11"/>
        <v>42</v>
      </c>
      <c r="H80" s="252">
        <f t="shared" si="11"/>
        <v>1160510</v>
      </c>
      <c r="I80" s="252">
        <f t="shared" si="11"/>
        <v>357336</v>
      </c>
      <c r="J80" s="252">
        <f t="shared" si="11"/>
        <v>107</v>
      </c>
      <c r="K80" s="252">
        <f t="shared" si="11"/>
        <v>123</v>
      </c>
      <c r="L80" s="252">
        <f t="shared" si="11"/>
        <v>141</v>
      </c>
      <c r="M80" s="252">
        <f t="shared" si="11"/>
        <v>129</v>
      </c>
      <c r="N80" s="252">
        <f t="shared" si="11"/>
        <v>87</v>
      </c>
      <c r="O80" s="252">
        <f t="shared" si="11"/>
        <v>78</v>
      </c>
      <c r="P80" s="252">
        <f t="shared" si="11"/>
        <v>207</v>
      </c>
      <c r="Q80" s="252">
        <f t="shared" si="11"/>
        <v>194</v>
      </c>
      <c r="R80" s="252">
        <f t="shared" si="11"/>
        <v>15</v>
      </c>
    </row>
    <row r="83" spans="3:18" ht="18.75" x14ac:dyDescent="0.3">
      <c r="C83" s="451" t="s">
        <v>233</v>
      </c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254"/>
      <c r="P83" s="254"/>
      <c r="Q83" s="254"/>
      <c r="R83" s="254"/>
    </row>
    <row r="84" spans="3:18" x14ac:dyDescent="0.25"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</row>
    <row r="85" spans="3:18" ht="39" customHeight="1" x14ac:dyDescent="0.25">
      <c r="C85" s="406" t="s">
        <v>5</v>
      </c>
      <c r="D85" s="406" t="s">
        <v>12</v>
      </c>
      <c r="E85" s="406" t="s">
        <v>6</v>
      </c>
      <c r="F85" s="406" t="s">
        <v>17</v>
      </c>
      <c r="G85" s="406" t="s">
        <v>15</v>
      </c>
      <c r="H85" s="406" t="s">
        <v>100</v>
      </c>
      <c r="I85" s="406" t="s">
        <v>14</v>
      </c>
      <c r="J85" s="406" t="s">
        <v>13</v>
      </c>
      <c r="K85" s="406" t="s">
        <v>8</v>
      </c>
      <c r="L85" s="398" t="s">
        <v>113</v>
      </c>
      <c r="M85" s="409"/>
      <c r="N85" s="409"/>
      <c r="O85" s="409"/>
      <c r="P85" s="399"/>
      <c r="Q85" s="394" t="s">
        <v>16</v>
      </c>
      <c r="R85" s="395"/>
    </row>
    <row r="86" spans="3:18" ht="30" x14ac:dyDescent="0.25">
      <c r="C86" s="407"/>
      <c r="D86" s="407"/>
      <c r="E86" s="407"/>
      <c r="F86" s="407"/>
      <c r="G86" s="407"/>
      <c r="H86" s="407"/>
      <c r="I86" s="407"/>
      <c r="J86" s="407"/>
      <c r="K86" s="407"/>
      <c r="L86" s="398" t="s">
        <v>1</v>
      </c>
      <c r="M86" s="399"/>
      <c r="N86" s="398" t="s">
        <v>2</v>
      </c>
      <c r="O86" s="399"/>
      <c r="P86" s="236" t="s">
        <v>10</v>
      </c>
      <c r="Q86" s="396"/>
      <c r="R86" s="397"/>
    </row>
    <row r="87" spans="3:18" x14ac:dyDescent="0.25">
      <c r="C87" s="408"/>
      <c r="D87" s="408"/>
      <c r="E87" s="408"/>
      <c r="F87" s="408"/>
      <c r="G87" s="408"/>
      <c r="H87" s="408"/>
      <c r="I87" s="408"/>
      <c r="J87" s="408"/>
      <c r="K87" s="408"/>
      <c r="L87" s="236" t="s">
        <v>4</v>
      </c>
      <c r="M87" s="236" t="s">
        <v>3</v>
      </c>
      <c r="N87" s="236" t="s">
        <v>4</v>
      </c>
      <c r="O87" s="236" t="s">
        <v>3</v>
      </c>
      <c r="P87" s="236" t="s">
        <v>3</v>
      </c>
      <c r="Q87" s="242" t="s">
        <v>1</v>
      </c>
      <c r="R87" s="242" t="s">
        <v>2</v>
      </c>
    </row>
    <row r="88" spans="3:18" x14ac:dyDescent="0.25">
      <c r="C88" s="238" t="s">
        <v>0</v>
      </c>
      <c r="D88" s="400">
        <v>42801</v>
      </c>
      <c r="E88" s="244">
        <v>43</v>
      </c>
      <c r="F88" s="244">
        <v>790</v>
      </c>
      <c r="G88" s="244">
        <v>27</v>
      </c>
      <c r="H88" s="244">
        <v>205500</v>
      </c>
      <c r="I88" s="245">
        <v>66100</v>
      </c>
      <c r="J88" s="244">
        <v>51</v>
      </c>
      <c r="K88" s="244">
        <v>25</v>
      </c>
      <c r="L88" s="244">
        <v>58</v>
      </c>
      <c r="M88" s="244">
        <v>55</v>
      </c>
      <c r="N88" s="244">
        <v>51</v>
      </c>
      <c r="O88" s="244">
        <v>49</v>
      </c>
      <c r="P88" s="244">
        <f>M88+O88</f>
        <v>104</v>
      </c>
      <c r="Q88" s="246">
        <v>131</v>
      </c>
      <c r="R88" s="246">
        <v>11</v>
      </c>
    </row>
    <row r="89" spans="3:18" x14ac:dyDescent="0.25">
      <c r="C89" s="237" t="s">
        <v>24</v>
      </c>
      <c r="D89" s="401"/>
      <c r="E89" s="110">
        <v>33.6</v>
      </c>
      <c r="F89" s="110">
        <v>285</v>
      </c>
      <c r="G89" s="110">
        <v>6</v>
      </c>
      <c r="H89" s="110">
        <v>429660</v>
      </c>
      <c r="I89" s="110">
        <v>169455</v>
      </c>
      <c r="J89" s="110">
        <v>25</v>
      </c>
      <c r="K89" s="110">
        <v>51</v>
      </c>
      <c r="L89" s="110">
        <v>21</v>
      </c>
      <c r="M89" s="110">
        <v>20</v>
      </c>
      <c r="N89" s="110">
        <v>3</v>
      </c>
      <c r="O89" s="110">
        <v>2</v>
      </c>
      <c r="P89" s="244">
        <f t="shared" ref="P89:P92" si="12">M89+O89</f>
        <v>22</v>
      </c>
      <c r="Q89" s="110">
        <v>17</v>
      </c>
      <c r="R89" s="110">
        <v>0</v>
      </c>
    </row>
    <row r="90" spans="3:18" x14ac:dyDescent="0.25">
      <c r="C90" s="237" t="s">
        <v>25</v>
      </c>
      <c r="D90" s="401"/>
      <c r="E90" s="253">
        <v>17</v>
      </c>
      <c r="F90" s="253">
        <v>240</v>
      </c>
      <c r="G90" s="253">
        <v>5</v>
      </c>
      <c r="H90" s="253">
        <v>198870</v>
      </c>
      <c r="I90" s="253">
        <v>0</v>
      </c>
      <c r="J90" s="253">
        <v>31</v>
      </c>
      <c r="K90" s="253">
        <v>5</v>
      </c>
      <c r="L90" s="253">
        <v>13</v>
      </c>
      <c r="M90" s="253">
        <v>13</v>
      </c>
      <c r="N90" s="253">
        <v>2</v>
      </c>
      <c r="O90" s="255">
        <v>2</v>
      </c>
      <c r="P90" s="244">
        <f t="shared" si="12"/>
        <v>15</v>
      </c>
      <c r="Q90" s="113">
        <v>7</v>
      </c>
      <c r="R90" s="112">
        <v>0</v>
      </c>
    </row>
    <row r="91" spans="3:18" x14ac:dyDescent="0.25">
      <c r="C91" s="238" t="s">
        <v>161</v>
      </c>
      <c r="D91" s="401"/>
      <c r="E91" s="249">
        <v>9</v>
      </c>
      <c r="F91" s="249">
        <v>250</v>
      </c>
      <c r="G91" s="250">
        <v>0</v>
      </c>
      <c r="H91" s="249">
        <v>219310</v>
      </c>
      <c r="I91" s="249">
        <v>9900</v>
      </c>
      <c r="J91" s="249">
        <v>17</v>
      </c>
      <c r="K91" s="251">
        <v>20</v>
      </c>
      <c r="L91" s="251">
        <v>13</v>
      </c>
      <c r="M91" s="251">
        <v>10</v>
      </c>
      <c r="N91" s="251">
        <v>2</v>
      </c>
      <c r="O91" s="251">
        <v>2</v>
      </c>
      <c r="P91" s="244">
        <f t="shared" si="12"/>
        <v>12</v>
      </c>
      <c r="Q91" s="135">
        <v>7</v>
      </c>
      <c r="R91" s="135">
        <v>0</v>
      </c>
    </row>
    <row r="92" spans="3:18" x14ac:dyDescent="0.25">
      <c r="C92" s="237" t="s">
        <v>85</v>
      </c>
      <c r="D92" s="436"/>
      <c r="E92" s="251">
        <v>4.7</v>
      </c>
      <c r="F92" s="251">
        <v>0</v>
      </c>
      <c r="G92" s="251">
        <v>0</v>
      </c>
      <c r="H92" s="251">
        <v>0</v>
      </c>
      <c r="I92" s="251">
        <v>197325</v>
      </c>
      <c r="J92" s="251">
        <v>0</v>
      </c>
      <c r="K92" s="251">
        <v>38</v>
      </c>
      <c r="L92" s="251">
        <v>33</v>
      </c>
      <c r="M92" s="251">
        <v>33</v>
      </c>
      <c r="N92" s="251">
        <v>0</v>
      </c>
      <c r="O92" s="251">
        <v>0</v>
      </c>
      <c r="P92" s="244">
        <f t="shared" si="12"/>
        <v>33</v>
      </c>
      <c r="Q92" s="114">
        <v>75</v>
      </c>
      <c r="R92" s="114">
        <v>0</v>
      </c>
    </row>
    <row r="93" spans="3:18" x14ac:dyDescent="0.25">
      <c r="C93" s="402"/>
      <c r="D93" s="403"/>
      <c r="E93" s="252">
        <f>E88+E89+E90+E91+E92</f>
        <v>107.3</v>
      </c>
      <c r="F93" s="252">
        <f t="shared" ref="F93:R93" si="13">F88+F89+F90+F91+F92</f>
        <v>1565</v>
      </c>
      <c r="G93" s="252">
        <f t="shared" si="13"/>
        <v>38</v>
      </c>
      <c r="H93" s="252">
        <f t="shared" si="13"/>
        <v>1053340</v>
      </c>
      <c r="I93" s="252">
        <f t="shared" si="13"/>
        <v>442780</v>
      </c>
      <c r="J93" s="252">
        <f t="shared" si="13"/>
        <v>124</v>
      </c>
      <c r="K93" s="252">
        <f t="shared" si="13"/>
        <v>139</v>
      </c>
      <c r="L93" s="252">
        <f t="shared" si="13"/>
        <v>138</v>
      </c>
      <c r="M93" s="252">
        <f t="shared" si="13"/>
        <v>131</v>
      </c>
      <c r="N93" s="252">
        <f t="shared" si="13"/>
        <v>58</v>
      </c>
      <c r="O93" s="252">
        <f t="shared" si="13"/>
        <v>55</v>
      </c>
      <c r="P93" s="252">
        <f t="shared" si="13"/>
        <v>186</v>
      </c>
      <c r="Q93" s="252">
        <f t="shared" si="13"/>
        <v>237</v>
      </c>
      <c r="R93" s="252">
        <f t="shared" si="13"/>
        <v>11</v>
      </c>
    </row>
    <row r="96" spans="3:18" ht="18.75" x14ac:dyDescent="0.3">
      <c r="C96" s="451" t="s">
        <v>234</v>
      </c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254"/>
      <c r="P96" s="254"/>
      <c r="Q96" s="254"/>
      <c r="R96" s="254"/>
    </row>
    <row r="97" spans="3:18" x14ac:dyDescent="0.25"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</row>
    <row r="98" spans="3:18" ht="33" customHeight="1" x14ac:dyDescent="0.25">
      <c r="C98" s="406" t="s">
        <v>5</v>
      </c>
      <c r="D98" s="406" t="s">
        <v>12</v>
      </c>
      <c r="E98" s="406" t="s">
        <v>6</v>
      </c>
      <c r="F98" s="406" t="s">
        <v>17</v>
      </c>
      <c r="G98" s="406" t="s">
        <v>15</v>
      </c>
      <c r="H98" s="406" t="s">
        <v>100</v>
      </c>
      <c r="I98" s="406" t="s">
        <v>14</v>
      </c>
      <c r="J98" s="406" t="s">
        <v>13</v>
      </c>
      <c r="K98" s="406" t="s">
        <v>8</v>
      </c>
      <c r="L98" s="398" t="s">
        <v>113</v>
      </c>
      <c r="M98" s="409"/>
      <c r="N98" s="409"/>
      <c r="O98" s="409"/>
      <c r="P98" s="399"/>
      <c r="Q98" s="394" t="s">
        <v>16</v>
      </c>
      <c r="R98" s="395"/>
    </row>
    <row r="99" spans="3:18" ht="30" x14ac:dyDescent="0.25">
      <c r="C99" s="407"/>
      <c r="D99" s="407"/>
      <c r="E99" s="407"/>
      <c r="F99" s="407"/>
      <c r="G99" s="407"/>
      <c r="H99" s="407"/>
      <c r="I99" s="407"/>
      <c r="J99" s="407"/>
      <c r="K99" s="407"/>
      <c r="L99" s="398" t="s">
        <v>1</v>
      </c>
      <c r="M99" s="399"/>
      <c r="N99" s="398" t="s">
        <v>2</v>
      </c>
      <c r="O99" s="399"/>
      <c r="P99" s="236" t="s">
        <v>10</v>
      </c>
      <c r="Q99" s="396"/>
      <c r="R99" s="397"/>
    </row>
    <row r="100" spans="3:18" x14ac:dyDescent="0.25">
      <c r="C100" s="408"/>
      <c r="D100" s="408"/>
      <c r="E100" s="408"/>
      <c r="F100" s="408"/>
      <c r="G100" s="408"/>
      <c r="H100" s="408"/>
      <c r="I100" s="408"/>
      <c r="J100" s="408"/>
      <c r="K100" s="408"/>
      <c r="L100" s="236" t="s">
        <v>4</v>
      </c>
      <c r="M100" s="236" t="s">
        <v>3</v>
      </c>
      <c r="N100" s="236" t="s">
        <v>4</v>
      </c>
      <c r="O100" s="236" t="s">
        <v>3</v>
      </c>
      <c r="P100" s="236" t="s">
        <v>3</v>
      </c>
      <c r="Q100" s="242" t="s">
        <v>1</v>
      </c>
      <c r="R100" s="242" t="s">
        <v>2</v>
      </c>
    </row>
    <row r="101" spans="3:18" x14ac:dyDescent="0.25">
      <c r="C101" s="238" t="s">
        <v>0</v>
      </c>
      <c r="D101" s="400">
        <v>42802</v>
      </c>
      <c r="E101" s="244">
        <v>120</v>
      </c>
      <c r="F101" s="244">
        <v>1150</v>
      </c>
      <c r="G101" s="244">
        <v>51</v>
      </c>
      <c r="H101" s="244">
        <v>525000</v>
      </c>
      <c r="I101" s="245">
        <v>106000</v>
      </c>
      <c r="J101" s="244">
        <v>121</v>
      </c>
      <c r="K101" s="244">
        <v>24</v>
      </c>
      <c r="L101" s="244">
        <v>30</v>
      </c>
      <c r="M101" s="244">
        <v>28</v>
      </c>
      <c r="N101" s="244">
        <v>66</v>
      </c>
      <c r="O101" s="244">
        <v>63</v>
      </c>
      <c r="P101" s="244">
        <f>M101+O101</f>
        <v>91</v>
      </c>
      <c r="Q101" s="246">
        <v>60</v>
      </c>
      <c r="R101" s="246">
        <v>13</v>
      </c>
    </row>
    <row r="102" spans="3:18" x14ac:dyDescent="0.25">
      <c r="C102" s="237" t="s">
        <v>24</v>
      </c>
      <c r="D102" s="401"/>
      <c r="E102" s="110">
        <v>43.1</v>
      </c>
      <c r="F102" s="110">
        <v>12</v>
      </c>
      <c r="G102" s="110">
        <v>0</v>
      </c>
      <c r="H102" s="110">
        <v>857250</v>
      </c>
      <c r="I102" s="110">
        <v>0</v>
      </c>
      <c r="J102" s="110">
        <v>0</v>
      </c>
      <c r="K102" s="110">
        <v>69</v>
      </c>
      <c r="L102" s="110">
        <v>3</v>
      </c>
      <c r="M102" s="110">
        <v>5</v>
      </c>
      <c r="N102" s="110">
        <v>3</v>
      </c>
      <c r="O102" s="110">
        <v>3</v>
      </c>
      <c r="P102" s="244">
        <f t="shared" ref="P102:P105" si="14">M102+O102</f>
        <v>8</v>
      </c>
      <c r="Q102" s="110">
        <v>0</v>
      </c>
      <c r="R102" s="110">
        <v>0</v>
      </c>
    </row>
    <row r="103" spans="3:18" x14ac:dyDescent="0.25">
      <c r="C103" s="237" t="s">
        <v>25</v>
      </c>
      <c r="D103" s="401"/>
      <c r="E103" s="253">
        <v>13</v>
      </c>
      <c r="F103" s="253">
        <v>0</v>
      </c>
      <c r="G103" s="253">
        <v>0</v>
      </c>
      <c r="H103" s="253">
        <v>99894</v>
      </c>
      <c r="I103" s="253">
        <v>0</v>
      </c>
      <c r="J103" s="253">
        <v>0</v>
      </c>
      <c r="K103" s="253">
        <v>0</v>
      </c>
      <c r="L103" s="253">
        <v>2</v>
      </c>
      <c r="M103" s="253">
        <v>2</v>
      </c>
      <c r="N103" s="253">
        <v>2</v>
      </c>
      <c r="O103" s="255">
        <v>2</v>
      </c>
      <c r="P103" s="244">
        <f t="shared" si="14"/>
        <v>4</v>
      </c>
      <c r="Q103" s="113">
        <v>0</v>
      </c>
      <c r="R103" s="112">
        <v>0</v>
      </c>
    </row>
    <row r="104" spans="3:18" x14ac:dyDescent="0.25">
      <c r="C104" s="238" t="s">
        <v>161</v>
      </c>
      <c r="D104" s="401"/>
      <c r="E104" s="249">
        <v>9</v>
      </c>
      <c r="F104" s="249">
        <v>0</v>
      </c>
      <c r="G104" s="250">
        <v>0</v>
      </c>
      <c r="H104" s="249">
        <v>185236</v>
      </c>
      <c r="I104" s="249">
        <v>6624</v>
      </c>
      <c r="J104" s="249">
        <v>15</v>
      </c>
      <c r="K104" s="251">
        <v>17</v>
      </c>
      <c r="L104" s="251">
        <v>2</v>
      </c>
      <c r="M104" s="251">
        <v>2</v>
      </c>
      <c r="N104" s="251">
        <v>2</v>
      </c>
      <c r="O104" s="251">
        <v>2</v>
      </c>
      <c r="P104" s="244">
        <f t="shared" si="14"/>
        <v>4</v>
      </c>
      <c r="Q104" s="135">
        <v>0</v>
      </c>
      <c r="R104" s="135">
        <v>0</v>
      </c>
    </row>
    <row r="105" spans="3:18" x14ac:dyDescent="0.25">
      <c r="C105" s="237" t="s">
        <v>85</v>
      </c>
      <c r="D105" s="436"/>
      <c r="E105" s="251">
        <v>2.6</v>
      </c>
      <c r="F105" s="251">
        <v>0</v>
      </c>
      <c r="G105" s="251">
        <v>0</v>
      </c>
      <c r="H105" s="251">
        <v>0</v>
      </c>
      <c r="I105" s="251">
        <v>11948.5</v>
      </c>
      <c r="J105" s="251">
        <v>0</v>
      </c>
      <c r="K105" s="251">
        <v>2</v>
      </c>
      <c r="L105" s="251">
        <v>0</v>
      </c>
      <c r="M105" s="251">
        <v>0</v>
      </c>
      <c r="N105" s="251">
        <v>0</v>
      </c>
      <c r="O105" s="251">
        <v>0</v>
      </c>
      <c r="P105" s="244">
        <f t="shared" si="14"/>
        <v>0</v>
      </c>
      <c r="Q105" s="114">
        <v>4</v>
      </c>
      <c r="R105" s="114">
        <v>0</v>
      </c>
    </row>
    <row r="106" spans="3:18" x14ac:dyDescent="0.25">
      <c r="C106" s="402"/>
      <c r="D106" s="403"/>
      <c r="E106" s="252">
        <f>E101+E102+E103+E104+E105</f>
        <v>187.7</v>
      </c>
      <c r="F106" s="252">
        <f t="shared" ref="F106:R106" si="15">F101+F102+F103+F104+F105</f>
        <v>1162</v>
      </c>
      <c r="G106" s="252">
        <f t="shared" si="15"/>
        <v>51</v>
      </c>
      <c r="H106" s="252">
        <f t="shared" si="15"/>
        <v>1667380</v>
      </c>
      <c r="I106" s="252">
        <f t="shared" si="15"/>
        <v>124572.5</v>
      </c>
      <c r="J106" s="252">
        <f t="shared" si="15"/>
        <v>136</v>
      </c>
      <c r="K106" s="252">
        <f t="shared" si="15"/>
        <v>112</v>
      </c>
      <c r="L106" s="252">
        <f t="shared" si="15"/>
        <v>37</v>
      </c>
      <c r="M106" s="252">
        <f t="shared" si="15"/>
        <v>37</v>
      </c>
      <c r="N106" s="252">
        <f t="shared" si="15"/>
        <v>73</v>
      </c>
      <c r="O106" s="252">
        <f t="shared" si="15"/>
        <v>70</v>
      </c>
      <c r="P106" s="252">
        <f t="shared" si="15"/>
        <v>107</v>
      </c>
      <c r="Q106" s="252">
        <f t="shared" si="15"/>
        <v>64</v>
      </c>
      <c r="R106" s="252">
        <f t="shared" si="15"/>
        <v>13</v>
      </c>
    </row>
    <row r="110" spans="3:18" ht="18.75" x14ac:dyDescent="0.3">
      <c r="C110" s="451" t="s">
        <v>235</v>
      </c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254"/>
      <c r="P110" s="254"/>
      <c r="Q110" s="254"/>
      <c r="R110" s="254"/>
    </row>
    <row r="111" spans="3:18" x14ac:dyDescent="0.25"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</row>
    <row r="112" spans="3:18" ht="33" customHeight="1" x14ac:dyDescent="0.25">
      <c r="C112" s="406" t="s">
        <v>5</v>
      </c>
      <c r="D112" s="406" t="s">
        <v>12</v>
      </c>
      <c r="E112" s="406" t="s">
        <v>6</v>
      </c>
      <c r="F112" s="406" t="s">
        <v>17</v>
      </c>
      <c r="G112" s="406" t="s">
        <v>15</v>
      </c>
      <c r="H112" s="406" t="s">
        <v>100</v>
      </c>
      <c r="I112" s="406" t="s">
        <v>14</v>
      </c>
      <c r="J112" s="406" t="s">
        <v>13</v>
      </c>
      <c r="K112" s="406" t="s">
        <v>8</v>
      </c>
      <c r="L112" s="398" t="s">
        <v>113</v>
      </c>
      <c r="M112" s="409"/>
      <c r="N112" s="409"/>
      <c r="O112" s="409"/>
      <c r="P112" s="399"/>
      <c r="Q112" s="394" t="s">
        <v>16</v>
      </c>
      <c r="R112" s="395"/>
    </row>
    <row r="113" spans="3:18" ht="30" x14ac:dyDescent="0.25">
      <c r="C113" s="407"/>
      <c r="D113" s="407"/>
      <c r="E113" s="407"/>
      <c r="F113" s="407"/>
      <c r="G113" s="407"/>
      <c r="H113" s="407"/>
      <c r="I113" s="407"/>
      <c r="J113" s="407"/>
      <c r="K113" s="407"/>
      <c r="L113" s="398" t="s">
        <v>1</v>
      </c>
      <c r="M113" s="399"/>
      <c r="N113" s="398" t="s">
        <v>2</v>
      </c>
      <c r="O113" s="399"/>
      <c r="P113" s="236" t="s">
        <v>10</v>
      </c>
      <c r="Q113" s="396"/>
      <c r="R113" s="397"/>
    </row>
    <row r="114" spans="3:18" x14ac:dyDescent="0.25">
      <c r="C114" s="408"/>
      <c r="D114" s="408"/>
      <c r="E114" s="408"/>
      <c r="F114" s="408"/>
      <c r="G114" s="408"/>
      <c r="H114" s="408"/>
      <c r="I114" s="408"/>
      <c r="J114" s="408"/>
      <c r="K114" s="408"/>
      <c r="L114" s="236" t="s">
        <v>4</v>
      </c>
      <c r="M114" s="236" t="s">
        <v>3</v>
      </c>
      <c r="N114" s="236" t="s">
        <v>4</v>
      </c>
      <c r="O114" s="236" t="s">
        <v>3</v>
      </c>
      <c r="P114" s="236" t="s">
        <v>3</v>
      </c>
      <c r="Q114" s="242" t="s">
        <v>1</v>
      </c>
      <c r="R114" s="242" t="s">
        <v>2</v>
      </c>
    </row>
    <row r="115" spans="3:18" x14ac:dyDescent="0.25">
      <c r="C115" s="238" t="s">
        <v>0</v>
      </c>
      <c r="D115" s="400">
        <v>42803</v>
      </c>
      <c r="E115" s="244">
        <v>38</v>
      </c>
      <c r="F115" s="244">
        <v>1190</v>
      </c>
      <c r="G115" s="244">
        <v>36</v>
      </c>
      <c r="H115" s="244">
        <v>427000</v>
      </c>
      <c r="I115" s="245">
        <v>95500</v>
      </c>
      <c r="J115" s="244">
        <v>61</v>
      </c>
      <c r="K115" s="244">
        <v>34</v>
      </c>
      <c r="L115" s="244">
        <v>66</v>
      </c>
      <c r="M115" s="244">
        <v>60</v>
      </c>
      <c r="N115" s="244">
        <v>59</v>
      </c>
      <c r="O115" s="244">
        <v>58</v>
      </c>
      <c r="P115" s="244">
        <f>M115+O115</f>
        <v>118</v>
      </c>
      <c r="Q115" s="246">
        <v>128</v>
      </c>
      <c r="R115" s="246">
        <v>14</v>
      </c>
    </row>
    <row r="116" spans="3:18" x14ac:dyDescent="0.25">
      <c r="C116" s="237" t="s">
        <v>24</v>
      </c>
      <c r="D116" s="401"/>
      <c r="E116" s="110">
        <v>35.4</v>
      </c>
      <c r="F116" s="110">
        <v>480</v>
      </c>
      <c r="G116" s="110">
        <v>6</v>
      </c>
      <c r="H116" s="110">
        <v>325600</v>
      </c>
      <c r="I116" s="110">
        <v>163370</v>
      </c>
      <c r="J116" s="110">
        <v>26</v>
      </c>
      <c r="K116" s="110">
        <v>40</v>
      </c>
      <c r="L116" s="110">
        <v>0</v>
      </c>
      <c r="M116" s="110">
        <v>18</v>
      </c>
      <c r="N116" s="110">
        <v>0</v>
      </c>
      <c r="O116" s="110">
        <v>3</v>
      </c>
      <c r="P116" s="244">
        <f t="shared" ref="P116:P119" si="16">M116+O116</f>
        <v>21</v>
      </c>
      <c r="Q116" s="110">
        <v>0</v>
      </c>
      <c r="R116" s="110">
        <v>0</v>
      </c>
    </row>
    <row r="117" spans="3:18" x14ac:dyDescent="0.25">
      <c r="C117" s="237" t="s">
        <v>25</v>
      </c>
      <c r="D117" s="401"/>
      <c r="E117" s="253">
        <v>17</v>
      </c>
      <c r="F117" s="253">
        <v>240</v>
      </c>
      <c r="G117" s="253">
        <v>6</v>
      </c>
      <c r="H117" s="253">
        <v>185700</v>
      </c>
      <c r="I117" s="253">
        <v>10596</v>
      </c>
      <c r="J117" s="253">
        <v>28</v>
      </c>
      <c r="K117" s="253">
        <v>1</v>
      </c>
      <c r="L117" s="253">
        <v>13</v>
      </c>
      <c r="M117" s="253">
        <v>13</v>
      </c>
      <c r="N117" s="253">
        <v>2</v>
      </c>
      <c r="O117" s="255">
        <v>2</v>
      </c>
      <c r="P117" s="244">
        <f t="shared" si="16"/>
        <v>15</v>
      </c>
      <c r="Q117" s="113">
        <v>7</v>
      </c>
      <c r="R117" s="112">
        <v>0</v>
      </c>
    </row>
    <row r="118" spans="3:18" x14ac:dyDescent="0.25">
      <c r="C118" s="238" t="s">
        <v>161</v>
      </c>
      <c r="D118" s="401"/>
      <c r="E118" s="249">
        <v>12</v>
      </c>
      <c r="F118" s="249">
        <v>250</v>
      </c>
      <c r="G118" s="250">
        <v>0</v>
      </c>
      <c r="H118" s="249">
        <v>214424</v>
      </c>
      <c r="I118" s="249">
        <v>4300</v>
      </c>
      <c r="J118" s="249">
        <v>17</v>
      </c>
      <c r="K118" s="251">
        <v>17</v>
      </c>
      <c r="L118" s="251">
        <v>13</v>
      </c>
      <c r="M118" s="251">
        <v>6</v>
      </c>
      <c r="N118" s="251">
        <v>2</v>
      </c>
      <c r="O118" s="251">
        <v>2</v>
      </c>
      <c r="P118" s="244">
        <f t="shared" si="16"/>
        <v>8</v>
      </c>
      <c r="Q118" s="135">
        <v>5</v>
      </c>
      <c r="R118" s="135">
        <v>0</v>
      </c>
    </row>
    <row r="119" spans="3:18" x14ac:dyDescent="0.25">
      <c r="C119" s="237" t="s">
        <v>85</v>
      </c>
      <c r="D119" s="436"/>
      <c r="E119" s="251">
        <v>12.5</v>
      </c>
      <c r="F119" s="251">
        <v>0</v>
      </c>
      <c r="G119" s="251">
        <v>0</v>
      </c>
      <c r="H119" s="251">
        <v>0</v>
      </c>
      <c r="I119" s="251">
        <v>241362.5</v>
      </c>
      <c r="J119" s="251">
        <v>0</v>
      </c>
      <c r="K119" s="251">
        <v>45</v>
      </c>
      <c r="L119" s="251">
        <v>30</v>
      </c>
      <c r="M119" s="251">
        <v>30</v>
      </c>
      <c r="N119" s="251">
        <v>0</v>
      </c>
      <c r="O119" s="251">
        <v>0</v>
      </c>
      <c r="P119" s="244">
        <f t="shared" si="16"/>
        <v>30</v>
      </c>
      <c r="Q119" s="114">
        <v>77</v>
      </c>
      <c r="R119" s="114">
        <v>0</v>
      </c>
    </row>
    <row r="120" spans="3:18" x14ac:dyDescent="0.25">
      <c r="C120" s="402"/>
      <c r="D120" s="403"/>
      <c r="E120" s="252">
        <f>E115+E116+E117+E118+E119</f>
        <v>114.9</v>
      </c>
      <c r="F120" s="252">
        <f t="shared" ref="F120:R120" si="17">F115+F116+F117+F118+F119</f>
        <v>2160</v>
      </c>
      <c r="G120" s="252">
        <f t="shared" si="17"/>
        <v>48</v>
      </c>
      <c r="H120" s="252">
        <f t="shared" si="17"/>
        <v>1152724</v>
      </c>
      <c r="I120" s="252">
        <f t="shared" si="17"/>
        <v>515128.5</v>
      </c>
      <c r="J120" s="252">
        <f t="shared" si="17"/>
        <v>132</v>
      </c>
      <c r="K120" s="252">
        <f t="shared" si="17"/>
        <v>137</v>
      </c>
      <c r="L120" s="252">
        <f t="shared" si="17"/>
        <v>122</v>
      </c>
      <c r="M120" s="252">
        <f t="shared" si="17"/>
        <v>127</v>
      </c>
      <c r="N120" s="252">
        <f t="shared" si="17"/>
        <v>63</v>
      </c>
      <c r="O120" s="252">
        <f t="shared" si="17"/>
        <v>65</v>
      </c>
      <c r="P120" s="252">
        <f t="shared" si="17"/>
        <v>192</v>
      </c>
      <c r="Q120" s="252">
        <f t="shared" si="17"/>
        <v>217</v>
      </c>
      <c r="R120" s="252">
        <f t="shared" si="17"/>
        <v>14</v>
      </c>
    </row>
    <row r="123" spans="3:18" ht="18.75" x14ac:dyDescent="0.3">
      <c r="C123" s="451" t="s">
        <v>236</v>
      </c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254"/>
      <c r="P123" s="254"/>
      <c r="Q123" s="254"/>
      <c r="R123" s="254"/>
    </row>
    <row r="124" spans="3:18" x14ac:dyDescent="0.25"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</row>
    <row r="125" spans="3:18" x14ac:dyDescent="0.25">
      <c r="C125" s="406" t="s">
        <v>5</v>
      </c>
      <c r="D125" s="406" t="s">
        <v>12</v>
      </c>
      <c r="E125" s="406" t="s">
        <v>6</v>
      </c>
      <c r="F125" s="406" t="s">
        <v>17</v>
      </c>
      <c r="G125" s="406" t="s">
        <v>15</v>
      </c>
      <c r="H125" s="406" t="s">
        <v>100</v>
      </c>
      <c r="I125" s="406" t="s">
        <v>14</v>
      </c>
      <c r="J125" s="406" t="s">
        <v>13</v>
      </c>
      <c r="K125" s="406" t="s">
        <v>8</v>
      </c>
      <c r="L125" s="398" t="s">
        <v>113</v>
      </c>
      <c r="M125" s="409"/>
      <c r="N125" s="409"/>
      <c r="O125" s="409"/>
      <c r="P125" s="399"/>
      <c r="Q125" s="394" t="s">
        <v>16</v>
      </c>
      <c r="R125" s="395"/>
    </row>
    <row r="126" spans="3:18" ht="30" x14ac:dyDescent="0.25">
      <c r="C126" s="407"/>
      <c r="D126" s="407"/>
      <c r="E126" s="407"/>
      <c r="F126" s="407"/>
      <c r="G126" s="407"/>
      <c r="H126" s="407"/>
      <c r="I126" s="407"/>
      <c r="J126" s="407"/>
      <c r="K126" s="407"/>
      <c r="L126" s="398" t="s">
        <v>1</v>
      </c>
      <c r="M126" s="399"/>
      <c r="N126" s="398" t="s">
        <v>2</v>
      </c>
      <c r="O126" s="399"/>
      <c r="P126" s="236" t="s">
        <v>10</v>
      </c>
      <c r="Q126" s="396"/>
      <c r="R126" s="397"/>
    </row>
    <row r="127" spans="3:18" x14ac:dyDescent="0.25">
      <c r="C127" s="408"/>
      <c r="D127" s="408"/>
      <c r="E127" s="408"/>
      <c r="F127" s="408"/>
      <c r="G127" s="408"/>
      <c r="H127" s="408"/>
      <c r="I127" s="408"/>
      <c r="J127" s="408"/>
      <c r="K127" s="408"/>
      <c r="L127" s="236" t="s">
        <v>4</v>
      </c>
      <c r="M127" s="236" t="s">
        <v>3</v>
      </c>
      <c r="N127" s="236" t="s">
        <v>4</v>
      </c>
      <c r="O127" s="236" t="s">
        <v>3</v>
      </c>
      <c r="P127" s="236" t="s">
        <v>3</v>
      </c>
      <c r="Q127" s="242" t="s">
        <v>1</v>
      </c>
      <c r="R127" s="242" t="s">
        <v>2</v>
      </c>
    </row>
    <row r="128" spans="3:18" x14ac:dyDescent="0.25">
      <c r="C128" s="238" t="s">
        <v>0</v>
      </c>
      <c r="D128" s="400">
        <v>42804</v>
      </c>
      <c r="E128" s="244">
        <v>14</v>
      </c>
      <c r="F128" s="244">
        <v>283</v>
      </c>
      <c r="G128" s="244">
        <v>30</v>
      </c>
      <c r="H128" s="244">
        <v>236000</v>
      </c>
      <c r="I128" s="245">
        <v>64400</v>
      </c>
      <c r="J128" s="244">
        <v>54</v>
      </c>
      <c r="K128" s="244">
        <v>27</v>
      </c>
      <c r="L128" s="244">
        <v>60</v>
      </c>
      <c r="M128" s="244">
        <v>55</v>
      </c>
      <c r="N128" s="244">
        <v>45</v>
      </c>
      <c r="O128" s="244">
        <v>45</v>
      </c>
      <c r="P128" s="244">
        <f>M128+O128</f>
        <v>100</v>
      </c>
      <c r="Q128" s="246">
        <v>107</v>
      </c>
      <c r="R128" s="246">
        <v>12</v>
      </c>
    </row>
    <row r="129" spans="3:18" x14ac:dyDescent="0.25">
      <c r="C129" s="237" t="s">
        <v>24</v>
      </c>
      <c r="D129" s="401"/>
      <c r="E129" s="110">
        <v>34</v>
      </c>
      <c r="F129" s="110">
        <v>450</v>
      </c>
      <c r="G129" s="110">
        <v>9</v>
      </c>
      <c r="H129" s="110">
        <v>14450</v>
      </c>
      <c r="I129" s="110">
        <v>147480</v>
      </c>
      <c r="J129" s="110">
        <v>28</v>
      </c>
      <c r="K129" s="110">
        <v>18</v>
      </c>
      <c r="L129" s="110">
        <v>0</v>
      </c>
      <c r="M129" s="110">
        <v>20</v>
      </c>
      <c r="N129" s="110">
        <v>0</v>
      </c>
      <c r="O129" s="110">
        <v>4</v>
      </c>
      <c r="P129" s="244">
        <f t="shared" ref="P129:P131" si="18">M129+O129</f>
        <v>24</v>
      </c>
      <c r="Q129" s="110">
        <v>17</v>
      </c>
      <c r="R129" s="110">
        <v>3</v>
      </c>
    </row>
    <row r="130" spans="3:18" x14ac:dyDescent="0.25">
      <c r="C130" s="237" t="s">
        <v>25</v>
      </c>
      <c r="D130" s="401"/>
      <c r="E130" s="253">
        <v>16</v>
      </c>
      <c r="F130" s="253">
        <v>320</v>
      </c>
      <c r="G130" s="253">
        <v>6</v>
      </c>
      <c r="H130" s="253">
        <v>178000</v>
      </c>
      <c r="I130" s="253">
        <v>10596</v>
      </c>
      <c r="J130" s="253">
        <v>24</v>
      </c>
      <c r="K130" s="253">
        <v>1</v>
      </c>
      <c r="L130" s="253">
        <v>14</v>
      </c>
      <c r="M130" s="253">
        <v>14</v>
      </c>
      <c r="N130" s="253">
        <v>2</v>
      </c>
      <c r="O130" s="255">
        <v>2</v>
      </c>
      <c r="P130" s="244">
        <f t="shared" si="18"/>
        <v>16</v>
      </c>
      <c r="Q130" s="113">
        <v>7</v>
      </c>
      <c r="R130" s="112">
        <v>0</v>
      </c>
    </row>
    <row r="131" spans="3:18" x14ac:dyDescent="0.25">
      <c r="C131" s="238" t="s">
        <v>161</v>
      </c>
      <c r="D131" s="401"/>
      <c r="E131" s="249">
        <v>9</v>
      </c>
      <c r="F131" s="249">
        <v>200</v>
      </c>
      <c r="G131" s="250">
        <v>0</v>
      </c>
      <c r="H131" s="249">
        <v>196876</v>
      </c>
      <c r="I131" s="249">
        <v>4240</v>
      </c>
      <c r="J131" s="249">
        <v>12</v>
      </c>
      <c r="K131" s="251">
        <v>19</v>
      </c>
      <c r="L131" s="251">
        <v>13</v>
      </c>
      <c r="M131" s="251">
        <v>8</v>
      </c>
      <c r="N131" s="251">
        <v>2</v>
      </c>
      <c r="O131" s="251">
        <v>2</v>
      </c>
      <c r="P131" s="244">
        <f t="shared" si="18"/>
        <v>10</v>
      </c>
      <c r="Q131" s="135">
        <v>7</v>
      </c>
      <c r="R131" s="135">
        <v>0</v>
      </c>
    </row>
    <row r="132" spans="3:18" x14ac:dyDescent="0.25">
      <c r="C132" s="237" t="s">
        <v>85</v>
      </c>
      <c r="D132" s="436"/>
      <c r="E132" s="251">
        <v>14.14</v>
      </c>
      <c r="F132" s="251">
        <v>100</v>
      </c>
      <c r="G132" s="251">
        <v>0</v>
      </c>
      <c r="H132" s="251">
        <v>0</v>
      </c>
      <c r="I132" s="251">
        <v>195663</v>
      </c>
      <c r="J132" s="251">
        <v>0</v>
      </c>
      <c r="K132" s="251">
        <v>25</v>
      </c>
      <c r="L132" s="251">
        <v>35</v>
      </c>
      <c r="M132" s="251">
        <v>35</v>
      </c>
      <c r="N132" s="251">
        <v>0</v>
      </c>
      <c r="O132" s="251">
        <v>0</v>
      </c>
      <c r="P132" s="244">
        <v>0</v>
      </c>
      <c r="Q132" s="114">
        <v>70</v>
      </c>
      <c r="R132" s="114">
        <v>0</v>
      </c>
    </row>
    <row r="133" spans="3:18" x14ac:dyDescent="0.25">
      <c r="C133" s="402"/>
      <c r="D133" s="403"/>
      <c r="E133" s="252">
        <f>E128+E129+E130+E131+E132</f>
        <v>87.14</v>
      </c>
      <c r="F133" s="252">
        <f t="shared" ref="F133:R133" si="19">F128+F129+F130+F131+F132</f>
        <v>1353</v>
      </c>
      <c r="G133" s="252">
        <f t="shared" si="19"/>
        <v>45</v>
      </c>
      <c r="H133" s="252">
        <f t="shared" si="19"/>
        <v>625326</v>
      </c>
      <c r="I133" s="252">
        <f t="shared" si="19"/>
        <v>422379</v>
      </c>
      <c r="J133" s="252">
        <f t="shared" si="19"/>
        <v>118</v>
      </c>
      <c r="K133" s="252">
        <f t="shared" si="19"/>
        <v>90</v>
      </c>
      <c r="L133" s="252">
        <f t="shared" si="19"/>
        <v>122</v>
      </c>
      <c r="M133" s="252">
        <f t="shared" si="19"/>
        <v>132</v>
      </c>
      <c r="N133" s="252">
        <f t="shared" si="19"/>
        <v>49</v>
      </c>
      <c r="O133" s="252">
        <f t="shared" si="19"/>
        <v>53</v>
      </c>
      <c r="P133" s="252">
        <f t="shared" si="19"/>
        <v>150</v>
      </c>
      <c r="Q133" s="252">
        <f t="shared" si="19"/>
        <v>208</v>
      </c>
      <c r="R133" s="252">
        <f t="shared" si="19"/>
        <v>15</v>
      </c>
    </row>
    <row r="136" spans="3:18" ht="18.75" x14ac:dyDescent="0.3">
      <c r="C136" s="451" t="s">
        <v>237</v>
      </c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254"/>
      <c r="P136" s="254"/>
      <c r="Q136" s="254"/>
      <c r="R136" s="254"/>
    </row>
    <row r="137" spans="3:18" x14ac:dyDescent="0.25"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</row>
    <row r="138" spans="3:18" x14ac:dyDescent="0.25">
      <c r="C138" s="406" t="s">
        <v>5</v>
      </c>
      <c r="D138" s="406" t="s">
        <v>12</v>
      </c>
      <c r="E138" s="406" t="s">
        <v>6</v>
      </c>
      <c r="F138" s="406" t="s">
        <v>17</v>
      </c>
      <c r="G138" s="406" t="s">
        <v>15</v>
      </c>
      <c r="H138" s="406" t="s">
        <v>100</v>
      </c>
      <c r="I138" s="406" t="s">
        <v>14</v>
      </c>
      <c r="J138" s="406" t="s">
        <v>13</v>
      </c>
      <c r="K138" s="406" t="s">
        <v>8</v>
      </c>
      <c r="L138" s="398" t="s">
        <v>113</v>
      </c>
      <c r="M138" s="409"/>
      <c r="N138" s="409"/>
      <c r="O138" s="409"/>
      <c r="P138" s="399"/>
      <c r="Q138" s="394" t="s">
        <v>16</v>
      </c>
      <c r="R138" s="395"/>
    </row>
    <row r="139" spans="3:18" ht="30" x14ac:dyDescent="0.25">
      <c r="C139" s="407"/>
      <c r="D139" s="407"/>
      <c r="E139" s="407"/>
      <c r="F139" s="407"/>
      <c r="G139" s="407"/>
      <c r="H139" s="407"/>
      <c r="I139" s="407"/>
      <c r="J139" s="407"/>
      <c r="K139" s="407"/>
      <c r="L139" s="398" t="s">
        <v>1</v>
      </c>
      <c r="M139" s="399"/>
      <c r="N139" s="398" t="s">
        <v>2</v>
      </c>
      <c r="O139" s="399"/>
      <c r="P139" s="236" t="s">
        <v>10</v>
      </c>
      <c r="Q139" s="396"/>
      <c r="R139" s="397"/>
    </row>
    <row r="140" spans="3:18" x14ac:dyDescent="0.25">
      <c r="C140" s="408"/>
      <c r="D140" s="408"/>
      <c r="E140" s="408"/>
      <c r="F140" s="408"/>
      <c r="G140" s="408"/>
      <c r="H140" s="408"/>
      <c r="I140" s="408"/>
      <c r="J140" s="408"/>
      <c r="K140" s="408"/>
      <c r="L140" s="236" t="s">
        <v>4</v>
      </c>
      <c r="M140" s="236" t="s">
        <v>3</v>
      </c>
      <c r="N140" s="236" t="s">
        <v>4</v>
      </c>
      <c r="O140" s="236" t="s">
        <v>3</v>
      </c>
      <c r="P140" s="236" t="s">
        <v>3</v>
      </c>
      <c r="Q140" s="242" t="s">
        <v>1</v>
      </c>
      <c r="R140" s="242" t="s">
        <v>2</v>
      </c>
    </row>
    <row r="141" spans="3:18" x14ac:dyDescent="0.25">
      <c r="C141" s="238" t="s">
        <v>0</v>
      </c>
      <c r="D141" s="400">
        <v>42805</v>
      </c>
      <c r="E141" s="244">
        <v>4</v>
      </c>
      <c r="F141" s="244">
        <v>30</v>
      </c>
      <c r="G141" s="244">
        <v>21</v>
      </c>
      <c r="H141" s="244">
        <v>175000</v>
      </c>
      <c r="I141" s="245">
        <v>12690</v>
      </c>
      <c r="J141" s="244">
        <v>49</v>
      </c>
      <c r="K141" s="244">
        <v>23</v>
      </c>
      <c r="L141" s="244">
        <v>34</v>
      </c>
      <c r="M141" s="244">
        <v>37</v>
      </c>
      <c r="N141" s="244">
        <v>35</v>
      </c>
      <c r="O141" s="244">
        <v>34</v>
      </c>
      <c r="P141" s="244">
        <f>M141+O141</f>
        <v>71</v>
      </c>
      <c r="Q141" s="246">
        <v>45</v>
      </c>
      <c r="R141" s="246">
        <v>8</v>
      </c>
    </row>
    <row r="142" spans="3:18" x14ac:dyDescent="0.25">
      <c r="C142" s="237" t="s">
        <v>24</v>
      </c>
      <c r="D142" s="401"/>
      <c r="E142" s="110">
        <v>37</v>
      </c>
      <c r="F142" s="110">
        <v>0</v>
      </c>
      <c r="G142" s="110">
        <v>6</v>
      </c>
      <c r="H142" s="110">
        <v>185700</v>
      </c>
      <c r="I142" s="110">
        <v>0</v>
      </c>
      <c r="J142" s="110">
        <v>0</v>
      </c>
      <c r="K142" s="110">
        <v>36</v>
      </c>
      <c r="L142" s="110">
        <v>0</v>
      </c>
      <c r="M142" s="110">
        <v>4</v>
      </c>
      <c r="N142" s="110">
        <v>0</v>
      </c>
      <c r="O142" s="110">
        <v>3</v>
      </c>
      <c r="P142" s="244">
        <f t="shared" ref="P142:P145" si="20">M142+O142</f>
        <v>7</v>
      </c>
      <c r="Q142" s="110">
        <v>2</v>
      </c>
      <c r="R142" s="110">
        <v>0</v>
      </c>
    </row>
    <row r="143" spans="3:18" x14ac:dyDescent="0.25">
      <c r="C143" s="237" t="s">
        <v>25</v>
      </c>
      <c r="D143" s="401"/>
      <c r="E143" s="253">
        <v>17</v>
      </c>
      <c r="F143" s="253">
        <v>240</v>
      </c>
      <c r="G143" s="253">
        <v>0</v>
      </c>
      <c r="H143" s="253">
        <v>210230</v>
      </c>
      <c r="I143" s="253">
        <v>0</v>
      </c>
      <c r="J143" s="253">
        <v>0</v>
      </c>
      <c r="K143" s="253">
        <v>1</v>
      </c>
      <c r="L143" s="253">
        <v>8</v>
      </c>
      <c r="M143" s="253">
        <v>8</v>
      </c>
      <c r="N143" s="253">
        <v>2</v>
      </c>
      <c r="O143" s="255">
        <v>3</v>
      </c>
      <c r="P143" s="244">
        <f t="shared" si="20"/>
        <v>11</v>
      </c>
      <c r="Q143" s="113">
        <v>4</v>
      </c>
      <c r="R143" s="112">
        <v>0</v>
      </c>
    </row>
    <row r="144" spans="3:18" x14ac:dyDescent="0.25">
      <c r="C144" s="238" t="s">
        <v>161</v>
      </c>
      <c r="D144" s="401"/>
      <c r="E144" s="249">
        <v>12</v>
      </c>
      <c r="F144" s="249">
        <v>0</v>
      </c>
      <c r="G144" s="250">
        <v>0</v>
      </c>
      <c r="H144" s="249">
        <v>211092</v>
      </c>
      <c r="I144" s="249">
        <v>0</v>
      </c>
      <c r="J144" s="249">
        <v>12</v>
      </c>
      <c r="K144" s="251">
        <v>17</v>
      </c>
      <c r="L144" s="251">
        <v>2</v>
      </c>
      <c r="M144" s="251">
        <v>2</v>
      </c>
      <c r="N144" s="251">
        <v>2</v>
      </c>
      <c r="O144" s="251">
        <v>1</v>
      </c>
      <c r="P144" s="244">
        <f t="shared" si="20"/>
        <v>3</v>
      </c>
      <c r="Q144" s="135">
        <v>0</v>
      </c>
      <c r="R144" s="135">
        <v>0</v>
      </c>
    </row>
    <row r="145" spans="3:18" x14ac:dyDescent="0.25">
      <c r="C145" s="237" t="s">
        <v>85</v>
      </c>
      <c r="D145" s="436"/>
      <c r="E145" s="251">
        <v>2.6</v>
      </c>
      <c r="F145" s="251">
        <v>0</v>
      </c>
      <c r="G145" s="251">
        <v>0</v>
      </c>
      <c r="H145" s="251">
        <v>0</v>
      </c>
      <c r="I145" s="251">
        <v>28959</v>
      </c>
      <c r="J145" s="251">
        <v>0</v>
      </c>
      <c r="K145" s="251">
        <v>2</v>
      </c>
      <c r="L145" s="251">
        <v>4</v>
      </c>
      <c r="M145" s="251">
        <v>4</v>
      </c>
      <c r="N145" s="251">
        <v>0</v>
      </c>
      <c r="O145" s="251">
        <v>0</v>
      </c>
      <c r="P145" s="244">
        <f t="shared" si="20"/>
        <v>4</v>
      </c>
      <c r="Q145" s="114">
        <v>12</v>
      </c>
      <c r="R145" s="114">
        <v>0</v>
      </c>
    </row>
    <row r="146" spans="3:18" x14ac:dyDescent="0.25">
      <c r="C146" s="402"/>
      <c r="D146" s="403"/>
      <c r="E146" s="252">
        <f>E141+E142+E143+E144+E145</f>
        <v>72.599999999999994</v>
      </c>
      <c r="F146" s="252">
        <f t="shared" ref="F146:R146" si="21">F141+F142+F143+F144+F145</f>
        <v>270</v>
      </c>
      <c r="G146" s="252">
        <f t="shared" si="21"/>
        <v>27</v>
      </c>
      <c r="H146" s="252">
        <f t="shared" si="21"/>
        <v>782022</v>
      </c>
      <c r="I146" s="252">
        <f t="shared" si="21"/>
        <v>41649</v>
      </c>
      <c r="J146" s="252">
        <f t="shared" si="21"/>
        <v>61</v>
      </c>
      <c r="K146" s="252">
        <f t="shared" si="21"/>
        <v>79</v>
      </c>
      <c r="L146" s="252">
        <f t="shared" si="21"/>
        <v>48</v>
      </c>
      <c r="M146" s="252">
        <f t="shared" si="21"/>
        <v>55</v>
      </c>
      <c r="N146" s="252">
        <f t="shared" si="21"/>
        <v>39</v>
      </c>
      <c r="O146" s="252">
        <f t="shared" si="21"/>
        <v>41</v>
      </c>
      <c r="P146" s="252">
        <f t="shared" si="21"/>
        <v>96</v>
      </c>
      <c r="Q146" s="252">
        <f t="shared" si="21"/>
        <v>63</v>
      </c>
      <c r="R146" s="252">
        <f t="shared" si="21"/>
        <v>8</v>
      </c>
    </row>
    <row r="149" spans="3:18" ht="18.75" x14ac:dyDescent="0.3">
      <c r="C149" s="451" t="s">
        <v>238</v>
      </c>
      <c r="D149" s="451"/>
      <c r="E149" s="451"/>
      <c r="F149" s="451"/>
      <c r="G149" s="451"/>
      <c r="H149" s="451"/>
      <c r="I149" s="451"/>
      <c r="J149" s="451"/>
      <c r="K149" s="451"/>
      <c r="L149" s="451"/>
      <c r="M149" s="451"/>
      <c r="N149" s="451"/>
      <c r="O149" s="254"/>
      <c r="P149" s="254"/>
      <c r="Q149" s="254"/>
      <c r="R149" s="254"/>
    </row>
    <row r="150" spans="3:18" x14ac:dyDescent="0.25"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</row>
    <row r="151" spans="3:18" ht="43.5" customHeight="1" x14ac:dyDescent="0.25">
      <c r="C151" s="406" t="s">
        <v>5</v>
      </c>
      <c r="D151" s="406" t="s">
        <v>12</v>
      </c>
      <c r="E151" s="406" t="s">
        <v>6</v>
      </c>
      <c r="F151" s="406" t="s">
        <v>17</v>
      </c>
      <c r="G151" s="406" t="s">
        <v>15</v>
      </c>
      <c r="H151" s="406" t="s">
        <v>100</v>
      </c>
      <c r="I151" s="406" t="s">
        <v>14</v>
      </c>
      <c r="J151" s="406" t="s">
        <v>13</v>
      </c>
      <c r="K151" s="406" t="s">
        <v>8</v>
      </c>
      <c r="L151" s="398" t="s">
        <v>113</v>
      </c>
      <c r="M151" s="409"/>
      <c r="N151" s="409"/>
      <c r="O151" s="409"/>
      <c r="P151" s="399"/>
      <c r="Q151" s="394" t="s">
        <v>16</v>
      </c>
      <c r="R151" s="395"/>
    </row>
    <row r="152" spans="3:18" ht="30" x14ac:dyDescent="0.25">
      <c r="C152" s="407"/>
      <c r="D152" s="407"/>
      <c r="E152" s="407"/>
      <c r="F152" s="407"/>
      <c r="G152" s="407"/>
      <c r="H152" s="407"/>
      <c r="I152" s="407"/>
      <c r="J152" s="407"/>
      <c r="K152" s="407"/>
      <c r="L152" s="398" t="s">
        <v>1</v>
      </c>
      <c r="M152" s="399"/>
      <c r="N152" s="398" t="s">
        <v>2</v>
      </c>
      <c r="O152" s="399"/>
      <c r="P152" s="236" t="s">
        <v>10</v>
      </c>
      <c r="Q152" s="396"/>
      <c r="R152" s="397"/>
    </row>
    <row r="153" spans="3:18" x14ac:dyDescent="0.25">
      <c r="C153" s="408"/>
      <c r="D153" s="408"/>
      <c r="E153" s="408"/>
      <c r="F153" s="408"/>
      <c r="G153" s="408"/>
      <c r="H153" s="408"/>
      <c r="I153" s="408"/>
      <c r="J153" s="408"/>
      <c r="K153" s="408"/>
      <c r="L153" s="236" t="s">
        <v>4</v>
      </c>
      <c r="M153" s="236" t="s">
        <v>3</v>
      </c>
      <c r="N153" s="236" t="s">
        <v>4</v>
      </c>
      <c r="O153" s="236" t="s">
        <v>3</v>
      </c>
      <c r="P153" s="236" t="s">
        <v>3</v>
      </c>
      <c r="Q153" s="242" t="s">
        <v>1</v>
      </c>
      <c r="R153" s="242" t="s">
        <v>2</v>
      </c>
    </row>
    <row r="154" spans="3:18" x14ac:dyDescent="0.25">
      <c r="C154" s="238" t="s">
        <v>0</v>
      </c>
      <c r="D154" s="400">
        <v>42806</v>
      </c>
      <c r="E154" s="244">
        <v>8</v>
      </c>
      <c r="F154" s="244">
        <v>410</v>
      </c>
      <c r="G154" s="244">
        <v>40</v>
      </c>
      <c r="H154" s="244">
        <v>424000</v>
      </c>
      <c r="I154" s="245">
        <v>120000</v>
      </c>
      <c r="J154" s="244">
        <v>77</v>
      </c>
      <c r="K154" s="244">
        <v>36</v>
      </c>
      <c r="L154" s="244">
        <v>27</v>
      </c>
      <c r="M154" s="244">
        <v>29</v>
      </c>
      <c r="N154" s="244">
        <v>53</v>
      </c>
      <c r="O154" s="244">
        <v>53</v>
      </c>
      <c r="P154" s="244">
        <f>M154+O154</f>
        <v>82</v>
      </c>
      <c r="Q154" s="246">
        <v>28</v>
      </c>
      <c r="R154" s="246">
        <v>14</v>
      </c>
    </row>
    <row r="155" spans="3:18" x14ac:dyDescent="0.25">
      <c r="C155" s="237" t="s">
        <v>24</v>
      </c>
      <c r="D155" s="401"/>
      <c r="E155" s="110">
        <v>36</v>
      </c>
      <c r="F155" s="110">
        <v>0</v>
      </c>
      <c r="G155" s="110">
        <v>9</v>
      </c>
      <c r="H155" s="110">
        <v>172300</v>
      </c>
      <c r="I155" s="110">
        <v>0</v>
      </c>
      <c r="J155" s="110">
        <v>0</v>
      </c>
      <c r="K155" s="110">
        <v>27</v>
      </c>
      <c r="L155" s="110">
        <v>4</v>
      </c>
      <c r="M155" s="110">
        <v>3</v>
      </c>
      <c r="N155" s="110">
        <v>3</v>
      </c>
      <c r="O155" s="110">
        <v>3</v>
      </c>
      <c r="P155" s="244">
        <f t="shared" ref="P155:P157" si="22">M155+O155</f>
        <v>6</v>
      </c>
      <c r="Q155" s="110">
        <v>2</v>
      </c>
      <c r="R155" s="110">
        <v>0</v>
      </c>
    </row>
    <row r="156" spans="3:18" x14ac:dyDescent="0.25">
      <c r="C156" s="237" t="s">
        <v>25</v>
      </c>
      <c r="D156" s="401"/>
      <c r="E156" s="253">
        <v>18</v>
      </c>
      <c r="F156" s="253">
        <v>0</v>
      </c>
      <c r="G156" s="253">
        <v>0</v>
      </c>
      <c r="H156" s="253">
        <v>182330</v>
      </c>
      <c r="I156" s="253">
        <v>0</v>
      </c>
      <c r="J156" s="253">
        <v>0</v>
      </c>
      <c r="K156" s="253">
        <v>0</v>
      </c>
      <c r="L156" s="253">
        <v>2</v>
      </c>
      <c r="M156" s="253">
        <v>2</v>
      </c>
      <c r="N156" s="253">
        <v>2</v>
      </c>
      <c r="O156" s="255">
        <v>2</v>
      </c>
      <c r="P156" s="244">
        <f t="shared" si="22"/>
        <v>4</v>
      </c>
      <c r="Q156" s="113">
        <v>0</v>
      </c>
      <c r="R156" s="112">
        <v>0</v>
      </c>
    </row>
    <row r="157" spans="3:18" x14ac:dyDescent="0.25">
      <c r="C157" s="238" t="s">
        <v>161</v>
      </c>
      <c r="D157" s="401"/>
      <c r="E157" s="249">
        <v>9</v>
      </c>
      <c r="F157" s="249">
        <v>0</v>
      </c>
      <c r="G157" s="250">
        <v>0</v>
      </c>
      <c r="H157" s="249">
        <v>144645</v>
      </c>
      <c r="I157" s="249">
        <v>1000</v>
      </c>
      <c r="J157" s="249">
        <v>10</v>
      </c>
      <c r="K157" s="251">
        <v>16</v>
      </c>
      <c r="L157" s="251">
        <v>2</v>
      </c>
      <c r="M157" s="251">
        <v>2</v>
      </c>
      <c r="N157" s="251">
        <v>2</v>
      </c>
      <c r="O157" s="251">
        <v>2</v>
      </c>
      <c r="P157" s="244">
        <f t="shared" si="22"/>
        <v>4</v>
      </c>
      <c r="Q157" s="135">
        <v>0</v>
      </c>
      <c r="R157" s="135">
        <v>0</v>
      </c>
    </row>
    <row r="158" spans="3:18" x14ac:dyDescent="0.25">
      <c r="C158" s="237" t="s">
        <v>85</v>
      </c>
      <c r="D158" s="436"/>
      <c r="E158" s="251">
        <v>0</v>
      </c>
      <c r="F158" s="251">
        <v>0</v>
      </c>
      <c r="G158" s="251">
        <v>0</v>
      </c>
      <c r="H158" s="251">
        <v>0</v>
      </c>
      <c r="I158" s="251">
        <v>0</v>
      </c>
      <c r="J158" s="251">
        <v>0</v>
      </c>
      <c r="K158" s="251">
        <v>0</v>
      </c>
      <c r="L158" s="251">
        <v>0</v>
      </c>
      <c r="M158" s="251">
        <v>0</v>
      </c>
      <c r="N158" s="251">
        <v>0</v>
      </c>
      <c r="O158" s="251">
        <v>0</v>
      </c>
      <c r="P158" s="244">
        <v>0</v>
      </c>
      <c r="Q158" s="114">
        <v>0</v>
      </c>
      <c r="R158" s="114">
        <v>0</v>
      </c>
    </row>
    <row r="159" spans="3:18" x14ac:dyDescent="0.25">
      <c r="C159" s="402"/>
      <c r="D159" s="403"/>
      <c r="E159" s="252">
        <f>E154+E155+E156+E157+E158</f>
        <v>71</v>
      </c>
      <c r="F159" s="252">
        <f t="shared" ref="F159:R159" si="23">F154+F155+F156+F157+F158</f>
        <v>410</v>
      </c>
      <c r="G159" s="252">
        <f t="shared" si="23"/>
        <v>49</v>
      </c>
      <c r="H159" s="252">
        <f t="shared" si="23"/>
        <v>923275</v>
      </c>
      <c r="I159" s="252">
        <f t="shared" si="23"/>
        <v>121000</v>
      </c>
      <c r="J159" s="252">
        <f t="shared" si="23"/>
        <v>87</v>
      </c>
      <c r="K159" s="252">
        <f t="shared" si="23"/>
        <v>79</v>
      </c>
      <c r="L159" s="252">
        <f t="shared" si="23"/>
        <v>35</v>
      </c>
      <c r="M159" s="252">
        <f t="shared" si="23"/>
        <v>36</v>
      </c>
      <c r="N159" s="252">
        <f t="shared" si="23"/>
        <v>60</v>
      </c>
      <c r="O159" s="252">
        <f t="shared" si="23"/>
        <v>60</v>
      </c>
      <c r="P159" s="252">
        <f t="shared" si="23"/>
        <v>96</v>
      </c>
      <c r="Q159" s="252">
        <f t="shared" si="23"/>
        <v>30</v>
      </c>
      <c r="R159" s="252">
        <f t="shared" si="23"/>
        <v>14</v>
      </c>
    </row>
    <row r="162" spans="3:18" ht="18.75" x14ac:dyDescent="0.3">
      <c r="C162" s="451" t="s">
        <v>239</v>
      </c>
      <c r="D162" s="451"/>
      <c r="E162" s="451"/>
      <c r="F162" s="451"/>
      <c r="G162" s="451"/>
      <c r="H162" s="451"/>
      <c r="I162" s="451"/>
      <c r="J162" s="451"/>
      <c r="K162" s="451"/>
      <c r="L162" s="451"/>
      <c r="M162" s="451"/>
      <c r="N162" s="451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ht="35.25" customHeight="1" x14ac:dyDescent="0.25">
      <c r="C164" s="406" t="s">
        <v>5</v>
      </c>
      <c r="D164" s="406" t="s">
        <v>12</v>
      </c>
      <c r="E164" s="406" t="s">
        <v>6</v>
      </c>
      <c r="F164" s="406" t="s">
        <v>17</v>
      </c>
      <c r="G164" s="406" t="s">
        <v>15</v>
      </c>
      <c r="H164" s="406" t="s">
        <v>100</v>
      </c>
      <c r="I164" s="406" t="s">
        <v>14</v>
      </c>
      <c r="J164" s="406" t="s">
        <v>13</v>
      </c>
      <c r="K164" s="406" t="s">
        <v>8</v>
      </c>
      <c r="L164" s="398" t="s">
        <v>113</v>
      </c>
      <c r="M164" s="409"/>
      <c r="N164" s="409"/>
      <c r="O164" s="409"/>
      <c r="P164" s="399"/>
      <c r="Q164" s="394" t="s">
        <v>16</v>
      </c>
      <c r="R164" s="395"/>
    </row>
    <row r="165" spans="3:18" ht="30" x14ac:dyDescent="0.25">
      <c r="C165" s="407"/>
      <c r="D165" s="407"/>
      <c r="E165" s="407"/>
      <c r="F165" s="407"/>
      <c r="G165" s="407"/>
      <c r="H165" s="407"/>
      <c r="I165" s="407"/>
      <c r="J165" s="407"/>
      <c r="K165" s="407"/>
      <c r="L165" s="398" t="s">
        <v>1</v>
      </c>
      <c r="M165" s="399"/>
      <c r="N165" s="398" t="s">
        <v>2</v>
      </c>
      <c r="O165" s="399"/>
      <c r="P165" s="236" t="s">
        <v>10</v>
      </c>
      <c r="Q165" s="396"/>
      <c r="R165" s="397"/>
    </row>
    <row r="166" spans="3:18" x14ac:dyDescent="0.25">
      <c r="C166" s="408"/>
      <c r="D166" s="408"/>
      <c r="E166" s="408"/>
      <c r="F166" s="408"/>
      <c r="G166" s="408"/>
      <c r="H166" s="408"/>
      <c r="I166" s="408"/>
      <c r="J166" s="408"/>
      <c r="K166" s="408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400">
        <v>42807</v>
      </c>
      <c r="E167" s="244">
        <v>17</v>
      </c>
      <c r="F167" s="244">
        <v>520</v>
      </c>
      <c r="G167" s="244">
        <v>57</v>
      </c>
      <c r="H167" s="244">
        <v>423000</v>
      </c>
      <c r="I167" s="245">
        <v>139500</v>
      </c>
      <c r="J167" s="244">
        <v>104</v>
      </c>
      <c r="K167" s="244">
        <v>34</v>
      </c>
      <c r="L167" s="244">
        <v>60</v>
      </c>
      <c r="M167" s="244">
        <v>54</v>
      </c>
      <c r="N167" s="244">
        <v>55</v>
      </c>
      <c r="O167" s="244">
        <v>52</v>
      </c>
      <c r="P167" s="244">
        <f>M167+O167</f>
        <v>106</v>
      </c>
      <c r="Q167" s="246">
        <v>100</v>
      </c>
      <c r="R167" s="246">
        <v>14</v>
      </c>
    </row>
    <row r="168" spans="3:18" x14ac:dyDescent="0.25">
      <c r="C168" s="237" t="s">
        <v>24</v>
      </c>
      <c r="D168" s="401"/>
      <c r="E168" s="110">
        <v>28.44</v>
      </c>
      <c r="F168" s="110">
        <v>135</v>
      </c>
      <c r="G168" s="110">
        <v>0</v>
      </c>
      <c r="H168" s="110">
        <v>212420</v>
      </c>
      <c r="I168" s="110">
        <v>150795</v>
      </c>
      <c r="J168" s="110">
        <v>27</v>
      </c>
      <c r="K168" s="110">
        <v>27</v>
      </c>
      <c r="L168" s="110">
        <v>21</v>
      </c>
      <c r="M168" s="110">
        <v>21</v>
      </c>
      <c r="N168" s="110">
        <v>3</v>
      </c>
      <c r="O168" s="110">
        <v>3</v>
      </c>
      <c r="P168" s="244">
        <f t="shared" ref="P168:P171" si="24">M168+O168</f>
        <v>24</v>
      </c>
      <c r="Q168" s="110">
        <v>17</v>
      </c>
      <c r="R168" s="110">
        <v>0</v>
      </c>
    </row>
    <row r="169" spans="3:18" x14ac:dyDescent="0.25">
      <c r="C169" s="237" t="s">
        <v>25</v>
      </c>
      <c r="D169" s="401"/>
      <c r="E169" s="253">
        <v>4</v>
      </c>
      <c r="F169" s="253">
        <v>150</v>
      </c>
      <c r="G169" s="253">
        <v>8</v>
      </c>
      <c r="H169" s="253">
        <v>155030</v>
      </c>
      <c r="I169" s="253">
        <v>5400</v>
      </c>
      <c r="J169" s="253">
        <v>26</v>
      </c>
      <c r="K169" s="253">
        <v>2</v>
      </c>
      <c r="L169" s="253">
        <v>12</v>
      </c>
      <c r="M169" s="253">
        <v>10</v>
      </c>
      <c r="N169" s="253">
        <v>2</v>
      </c>
      <c r="O169" s="255">
        <v>2</v>
      </c>
      <c r="P169" s="244">
        <f t="shared" si="24"/>
        <v>12</v>
      </c>
      <c r="Q169" s="113">
        <v>0</v>
      </c>
      <c r="R169" s="112">
        <v>0</v>
      </c>
    </row>
    <row r="170" spans="3:18" x14ac:dyDescent="0.25">
      <c r="C170" s="238" t="s">
        <v>161</v>
      </c>
      <c r="D170" s="401"/>
      <c r="E170" s="249">
        <v>9</v>
      </c>
      <c r="F170" s="249">
        <v>80</v>
      </c>
      <c r="G170" s="250">
        <v>0</v>
      </c>
      <c r="H170" s="249">
        <v>200176</v>
      </c>
      <c r="I170" s="249">
        <v>2620</v>
      </c>
      <c r="J170" s="249">
        <v>15</v>
      </c>
      <c r="K170" s="251">
        <v>17</v>
      </c>
      <c r="L170" s="251">
        <v>13</v>
      </c>
      <c r="M170" s="251">
        <v>8</v>
      </c>
      <c r="N170" s="251">
        <v>2</v>
      </c>
      <c r="O170" s="251">
        <v>2</v>
      </c>
      <c r="P170" s="244">
        <f t="shared" si="24"/>
        <v>10</v>
      </c>
      <c r="Q170" s="135">
        <v>7</v>
      </c>
      <c r="R170" s="135">
        <v>0</v>
      </c>
    </row>
    <row r="171" spans="3:18" x14ac:dyDescent="0.25">
      <c r="C171" s="237" t="s">
        <v>85</v>
      </c>
      <c r="D171" s="436"/>
      <c r="E171" s="251">
        <v>11.65</v>
      </c>
      <c r="F171" s="251">
        <v>28</v>
      </c>
      <c r="G171" s="251">
        <v>0</v>
      </c>
      <c r="H171" s="251">
        <v>0</v>
      </c>
      <c r="I171" s="251">
        <v>226962</v>
      </c>
      <c r="J171" s="251">
        <v>0</v>
      </c>
      <c r="K171" s="251">
        <v>32</v>
      </c>
      <c r="L171" s="251">
        <v>33</v>
      </c>
      <c r="M171" s="251">
        <v>33</v>
      </c>
      <c r="N171" s="251">
        <v>0</v>
      </c>
      <c r="O171" s="251">
        <v>0</v>
      </c>
      <c r="P171" s="244">
        <f t="shared" si="24"/>
        <v>33</v>
      </c>
      <c r="Q171" s="114">
        <v>64</v>
      </c>
      <c r="R171" s="114">
        <v>0</v>
      </c>
    </row>
    <row r="172" spans="3:18" x14ac:dyDescent="0.25">
      <c r="C172" s="402"/>
      <c r="D172" s="403"/>
      <c r="E172" s="252">
        <f>E167+E168+E169+E170+E171</f>
        <v>70.09</v>
      </c>
      <c r="F172" s="252">
        <f t="shared" ref="F172:R172" si="25">F167+F168+F169+F170+F171</f>
        <v>913</v>
      </c>
      <c r="G172" s="252">
        <f t="shared" si="25"/>
        <v>65</v>
      </c>
      <c r="H172" s="252">
        <f t="shared" si="25"/>
        <v>990626</v>
      </c>
      <c r="I172" s="252">
        <f t="shared" si="25"/>
        <v>525277</v>
      </c>
      <c r="J172" s="252">
        <f t="shared" si="25"/>
        <v>172</v>
      </c>
      <c r="K172" s="252">
        <f t="shared" si="25"/>
        <v>112</v>
      </c>
      <c r="L172" s="252">
        <f t="shared" si="25"/>
        <v>139</v>
      </c>
      <c r="M172" s="252">
        <f t="shared" si="25"/>
        <v>126</v>
      </c>
      <c r="N172" s="252">
        <f t="shared" si="25"/>
        <v>62</v>
      </c>
      <c r="O172" s="252">
        <f t="shared" si="25"/>
        <v>59</v>
      </c>
      <c r="P172" s="252">
        <f t="shared" si="25"/>
        <v>185</v>
      </c>
      <c r="Q172" s="252">
        <f t="shared" si="25"/>
        <v>188</v>
      </c>
      <c r="R172" s="252">
        <f t="shared" si="25"/>
        <v>14</v>
      </c>
    </row>
    <row r="175" spans="3:18" ht="18.75" x14ac:dyDescent="0.3">
      <c r="C175" s="451" t="s">
        <v>240</v>
      </c>
      <c r="D175" s="451"/>
      <c r="E175" s="451"/>
      <c r="F175" s="451"/>
      <c r="G175" s="451"/>
      <c r="H175" s="451"/>
      <c r="I175" s="451"/>
      <c r="J175" s="451"/>
      <c r="K175" s="451"/>
      <c r="L175" s="451"/>
      <c r="M175" s="451"/>
      <c r="N175" s="451"/>
      <c r="O175" s="254"/>
      <c r="P175" s="254"/>
      <c r="Q175" s="254"/>
      <c r="R175" s="254"/>
    </row>
    <row r="176" spans="3:18" x14ac:dyDescent="0.25"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</row>
    <row r="177" spans="3:18" ht="31.5" customHeight="1" x14ac:dyDescent="0.25">
      <c r="C177" s="406" t="s">
        <v>5</v>
      </c>
      <c r="D177" s="406" t="s">
        <v>12</v>
      </c>
      <c r="E177" s="406" t="s">
        <v>6</v>
      </c>
      <c r="F177" s="406" t="s">
        <v>17</v>
      </c>
      <c r="G177" s="406" t="s">
        <v>15</v>
      </c>
      <c r="H177" s="406" t="s">
        <v>100</v>
      </c>
      <c r="I177" s="406" t="s">
        <v>14</v>
      </c>
      <c r="J177" s="406" t="s">
        <v>13</v>
      </c>
      <c r="K177" s="406" t="s">
        <v>8</v>
      </c>
      <c r="L177" s="398" t="s">
        <v>113</v>
      </c>
      <c r="M177" s="409"/>
      <c r="N177" s="409"/>
      <c r="O177" s="409"/>
      <c r="P177" s="399"/>
      <c r="Q177" s="394" t="s">
        <v>16</v>
      </c>
      <c r="R177" s="395"/>
    </row>
    <row r="178" spans="3:18" ht="30" x14ac:dyDescent="0.25">
      <c r="C178" s="407"/>
      <c r="D178" s="407"/>
      <c r="E178" s="407"/>
      <c r="F178" s="407"/>
      <c r="G178" s="407"/>
      <c r="H178" s="407"/>
      <c r="I178" s="407"/>
      <c r="J178" s="407"/>
      <c r="K178" s="407"/>
      <c r="L178" s="398" t="s">
        <v>1</v>
      </c>
      <c r="M178" s="399"/>
      <c r="N178" s="398" t="s">
        <v>2</v>
      </c>
      <c r="O178" s="399"/>
      <c r="P178" s="236" t="s">
        <v>10</v>
      </c>
      <c r="Q178" s="396"/>
      <c r="R178" s="397"/>
    </row>
    <row r="179" spans="3:18" x14ac:dyDescent="0.25">
      <c r="C179" s="408"/>
      <c r="D179" s="408"/>
      <c r="E179" s="408"/>
      <c r="F179" s="408"/>
      <c r="G179" s="408"/>
      <c r="H179" s="408"/>
      <c r="I179" s="408"/>
      <c r="J179" s="408"/>
      <c r="K179" s="408"/>
      <c r="L179" s="236" t="s">
        <v>4</v>
      </c>
      <c r="M179" s="236" t="s">
        <v>3</v>
      </c>
      <c r="N179" s="236" t="s">
        <v>4</v>
      </c>
      <c r="O179" s="236" t="s">
        <v>3</v>
      </c>
      <c r="P179" s="236" t="s">
        <v>3</v>
      </c>
      <c r="Q179" s="242" t="s">
        <v>1</v>
      </c>
      <c r="R179" s="242" t="s">
        <v>2</v>
      </c>
    </row>
    <row r="180" spans="3:18" x14ac:dyDescent="0.25">
      <c r="C180" s="238" t="s">
        <v>0</v>
      </c>
      <c r="D180" s="400">
        <v>42808</v>
      </c>
      <c r="E180" s="244">
        <v>9</v>
      </c>
      <c r="F180" s="244">
        <v>380</v>
      </c>
      <c r="G180" s="244">
        <v>144</v>
      </c>
      <c r="H180" s="245">
        <v>504000</v>
      </c>
      <c r="I180" s="245">
        <v>77000</v>
      </c>
      <c r="J180" s="244">
        <v>89</v>
      </c>
      <c r="K180" s="244">
        <v>28</v>
      </c>
      <c r="L180" s="244">
        <v>64</v>
      </c>
      <c r="M180" s="244">
        <v>60</v>
      </c>
      <c r="N180" s="244">
        <v>54</v>
      </c>
      <c r="O180" s="244">
        <v>50</v>
      </c>
      <c r="P180" s="244">
        <f>M180+O180</f>
        <v>110</v>
      </c>
      <c r="Q180" s="246">
        <v>109</v>
      </c>
      <c r="R180" s="246">
        <v>15</v>
      </c>
    </row>
    <row r="181" spans="3:18" x14ac:dyDescent="0.25">
      <c r="C181" s="237" t="s">
        <v>24</v>
      </c>
      <c r="D181" s="401"/>
      <c r="E181" s="110">
        <v>9.52</v>
      </c>
      <c r="F181" s="110">
        <v>375</v>
      </c>
      <c r="G181" s="110">
        <v>12</v>
      </c>
      <c r="H181" s="110">
        <v>593800</v>
      </c>
      <c r="I181" s="110">
        <v>124895</v>
      </c>
      <c r="J181" s="110">
        <v>18</v>
      </c>
      <c r="K181" s="110">
        <v>39</v>
      </c>
      <c r="L181" s="110">
        <v>21</v>
      </c>
      <c r="M181" s="110">
        <v>19</v>
      </c>
      <c r="N181" s="110">
        <v>3</v>
      </c>
      <c r="O181" s="110">
        <v>7</v>
      </c>
      <c r="P181" s="244">
        <f t="shared" ref="P181:P184" si="26">M181+O181</f>
        <v>26</v>
      </c>
      <c r="Q181" s="110">
        <v>16</v>
      </c>
      <c r="R181" s="110">
        <v>0</v>
      </c>
    </row>
    <row r="182" spans="3:18" x14ac:dyDescent="0.25">
      <c r="C182" s="237" t="s">
        <v>25</v>
      </c>
      <c r="D182" s="401"/>
      <c r="E182" s="253">
        <v>2</v>
      </c>
      <c r="F182" s="253">
        <v>100</v>
      </c>
      <c r="G182" s="253">
        <v>8</v>
      </c>
      <c r="H182" s="253">
        <v>116000</v>
      </c>
      <c r="I182" s="253">
        <v>930</v>
      </c>
      <c r="J182" s="253">
        <v>26</v>
      </c>
      <c r="K182" s="253">
        <v>2</v>
      </c>
      <c r="L182" s="253">
        <v>11</v>
      </c>
      <c r="M182" s="253">
        <v>11</v>
      </c>
      <c r="N182" s="253">
        <v>2</v>
      </c>
      <c r="O182" s="255">
        <v>2</v>
      </c>
      <c r="P182" s="244">
        <f t="shared" si="26"/>
        <v>13</v>
      </c>
      <c r="Q182" s="113">
        <v>0</v>
      </c>
      <c r="R182" s="112">
        <v>0</v>
      </c>
    </row>
    <row r="183" spans="3:18" x14ac:dyDescent="0.25">
      <c r="C183" s="238" t="s">
        <v>161</v>
      </c>
      <c r="D183" s="401"/>
      <c r="E183" s="249">
        <v>9</v>
      </c>
      <c r="F183" s="249">
        <v>160</v>
      </c>
      <c r="G183" s="250">
        <v>0</v>
      </c>
      <c r="H183" s="249">
        <v>231776</v>
      </c>
      <c r="I183" s="249">
        <v>7500</v>
      </c>
      <c r="J183" s="249">
        <v>17</v>
      </c>
      <c r="K183" s="251">
        <v>17</v>
      </c>
      <c r="L183" s="251">
        <v>13</v>
      </c>
      <c r="M183" s="251">
        <v>9</v>
      </c>
      <c r="N183" s="251">
        <v>2</v>
      </c>
      <c r="O183" s="251">
        <v>2</v>
      </c>
      <c r="P183" s="244">
        <f t="shared" si="26"/>
        <v>11</v>
      </c>
      <c r="Q183" s="135">
        <v>5</v>
      </c>
      <c r="R183" s="135">
        <v>0</v>
      </c>
    </row>
    <row r="184" spans="3:18" x14ac:dyDescent="0.25">
      <c r="C184" s="237" t="s">
        <v>85</v>
      </c>
      <c r="D184" s="436"/>
      <c r="E184" s="251">
        <v>3.6</v>
      </c>
      <c r="F184" s="251">
        <v>220</v>
      </c>
      <c r="G184" s="251">
        <v>0</v>
      </c>
      <c r="H184" s="251">
        <v>0</v>
      </c>
      <c r="I184" s="251">
        <v>116920</v>
      </c>
      <c r="J184" s="251">
        <v>0</v>
      </c>
      <c r="K184" s="251">
        <v>28</v>
      </c>
      <c r="L184" s="251">
        <v>37</v>
      </c>
      <c r="M184" s="251">
        <v>37</v>
      </c>
      <c r="N184" s="251">
        <v>0</v>
      </c>
      <c r="O184" s="251">
        <v>0</v>
      </c>
      <c r="P184" s="244">
        <f t="shared" si="26"/>
        <v>37</v>
      </c>
      <c r="Q184" s="114">
        <v>62</v>
      </c>
      <c r="R184" s="114">
        <v>0</v>
      </c>
    </row>
    <row r="185" spans="3:18" x14ac:dyDescent="0.25">
      <c r="C185" s="402"/>
      <c r="D185" s="403"/>
      <c r="E185" s="252">
        <f>E180+E181+E182+E183+E184</f>
        <v>33.119999999999997</v>
      </c>
      <c r="F185" s="252">
        <f t="shared" ref="F185:R185" si="27">F180+F181+F182+F183+F184</f>
        <v>1235</v>
      </c>
      <c r="G185" s="252">
        <f t="shared" si="27"/>
        <v>164</v>
      </c>
      <c r="H185" s="252">
        <f t="shared" si="27"/>
        <v>1445576</v>
      </c>
      <c r="I185" s="252">
        <f t="shared" si="27"/>
        <v>327245</v>
      </c>
      <c r="J185" s="252">
        <f t="shared" si="27"/>
        <v>150</v>
      </c>
      <c r="K185" s="252">
        <f t="shared" si="27"/>
        <v>114</v>
      </c>
      <c r="L185" s="252">
        <f t="shared" si="27"/>
        <v>146</v>
      </c>
      <c r="M185" s="252">
        <f t="shared" si="27"/>
        <v>136</v>
      </c>
      <c r="N185" s="252">
        <f t="shared" si="27"/>
        <v>61</v>
      </c>
      <c r="O185" s="252">
        <f t="shared" si="27"/>
        <v>61</v>
      </c>
      <c r="P185" s="252">
        <f t="shared" si="27"/>
        <v>197</v>
      </c>
      <c r="Q185" s="252">
        <f t="shared" si="27"/>
        <v>192</v>
      </c>
      <c r="R185" s="252">
        <f t="shared" si="27"/>
        <v>15</v>
      </c>
    </row>
    <row r="188" spans="3:18" ht="18.75" x14ac:dyDescent="0.3">
      <c r="C188" s="451" t="s">
        <v>241</v>
      </c>
      <c r="D188" s="451"/>
      <c r="E188" s="451"/>
      <c r="F188" s="451"/>
      <c r="G188" s="451"/>
      <c r="H188" s="451"/>
      <c r="I188" s="451"/>
      <c r="J188" s="451"/>
      <c r="K188" s="451"/>
      <c r="L188" s="451"/>
      <c r="M188" s="451"/>
      <c r="N188" s="451"/>
      <c r="O188" s="254"/>
      <c r="P188" s="254"/>
      <c r="Q188" s="254"/>
      <c r="R188" s="254"/>
    </row>
    <row r="189" spans="3:18" x14ac:dyDescent="0.25"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</row>
    <row r="190" spans="3:18" ht="27.75" customHeight="1" x14ac:dyDescent="0.25">
      <c r="C190" s="406" t="s">
        <v>5</v>
      </c>
      <c r="D190" s="406" t="s">
        <v>12</v>
      </c>
      <c r="E190" s="406" t="s">
        <v>6</v>
      </c>
      <c r="F190" s="406" t="s">
        <v>17</v>
      </c>
      <c r="G190" s="406" t="s">
        <v>15</v>
      </c>
      <c r="H190" s="406" t="s">
        <v>100</v>
      </c>
      <c r="I190" s="406" t="s">
        <v>14</v>
      </c>
      <c r="J190" s="406" t="s">
        <v>13</v>
      </c>
      <c r="K190" s="406" t="s">
        <v>8</v>
      </c>
      <c r="L190" s="398" t="s">
        <v>113</v>
      </c>
      <c r="M190" s="409"/>
      <c r="N190" s="409"/>
      <c r="O190" s="409"/>
      <c r="P190" s="399"/>
      <c r="Q190" s="394" t="s">
        <v>16</v>
      </c>
      <c r="R190" s="395"/>
    </row>
    <row r="191" spans="3:18" ht="30" x14ac:dyDescent="0.25">
      <c r="C191" s="407"/>
      <c r="D191" s="407"/>
      <c r="E191" s="407"/>
      <c r="F191" s="407"/>
      <c r="G191" s="407"/>
      <c r="H191" s="407"/>
      <c r="I191" s="407"/>
      <c r="J191" s="407"/>
      <c r="K191" s="407"/>
      <c r="L191" s="398" t="s">
        <v>1</v>
      </c>
      <c r="M191" s="399"/>
      <c r="N191" s="398" t="s">
        <v>2</v>
      </c>
      <c r="O191" s="399"/>
      <c r="P191" s="236" t="s">
        <v>10</v>
      </c>
      <c r="Q191" s="396"/>
      <c r="R191" s="397"/>
    </row>
    <row r="192" spans="3:18" x14ac:dyDescent="0.25">
      <c r="C192" s="408"/>
      <c r="D192" s="408"/>
      <c r="E192" s="408"/>
      <c r="F192" s="408"/>
      <c r="G192" s="408"/>
      <c r="H192" s="408"/>
      <c r="I192" s="408"/>
      <c r="J192" s="408"/>
      <c r="K192" s="408"/>
      <c r="L192" s="236" t="s">
        <v>4</v>
      </c>
      <c r="M192" s="236" t="s">
        <v>3</v>
      </c>
      <c r="N192" s="236" t="s">
        <v>4</v>
      </c>
      <c r="O192" s="236" t="s">
        <v>3</v>
      </c>
      <c r="P192" s="236" t="s">
        <v>3</v>
      </c>
      <c r="Q192" s="242" t="s">
        <v>1</v>
      </c>
      <c r="R192" s="242" t="s">
        <v>2</v>
      </c>
    </row>
    <row r="193" spans="3:18" x14ac:dyDescent="0.25">
      <c r="C193" s="238" t="s">
        <v>0</v>
      </c>
      <c r="D193" s="400">
        <v>42809</v>
      </c>
      <c r="E193" s="244">
        <v>9</v>
      </c>
      <c r="F193" s="244">
        <v>290</v>
      </c>
      <c r="G193" s="244">
        <v>75</v>
      </c>
      <c r="H193" s="245">
        <v>239000</v>
      </c>
      <c r="I193" s="245">
        <v>48500</v>
      </c>
      <c r="J193" s="244">
        <v>99</v>
      </c>
      <c r="K193" s="244">
        <v>34</v>
      </c>
      <c r="L193" s="244">
        <v>65</v>
      </c>
      <c r="M193" s="244">
        <v>63</v>
      </c>
      <c r="N193" s="244">
        <v>58</v>
      </c>
      <c r="O193" s="244">
        <v>58</v>
      </c>
      <c r="P193" s="244">
        <f>M193+O193</f>
        <v>121</v>
      </c>
      <c r="Q193" s="246">
        <v>124</v>
      </c>
      <c r="R193" s="246">
        <v>15</v>
      </c>
    </row>
    <row r="194" spans="3:18" x14ac:dyDescent="0.25">
      <c r="C194" s="237" t="s">
        <v>24</v>
      </c>
      <c r="D194" s="401"/>
      <c r="E194" s="110">
        <v>7.1</v>
      </c>
      <c r="F194" s="110">
        <v>345</v>
      </c>
      <c r="G194" s="110">
        <v>9</v>
      </c>
      <c r="H194" s="110">
        <v>288000</v>
      </c>
      <c r="I194" s="110">
        <v>98185</v>
      </c>
      <c r="J194" s="110">
        <v>40</v>
      </c>
      <c r="K194" s="110">
        <v>14</v>
      </c>
      <c r="L194" s="110">
        <v>19</v>
      </c>
      <c r="M194" s="110">
        <v>16</v>
      </c>
      <c r="N194" s="110">
        <v>2</v>
      </c>
      <c r="O194" s="110">
        <v>6</v>
      </c>
      <c r="P194" s="244">
        <f t="shared" ref="P194:P197" si="28">M194+O194</f>
        <v>22</v>
      </c>
      <c r="Q194" s="110">
        <v>16</v>
      </c>
      <c r="R194" s="110">
        <v>0</v>
      </c>
    </row>
    <row r="195" spans="3:18" x14ac:dyDescent="0.25">
      <c r="C195" s="237" t="s">
        <v>25</v>
      </c>
      <c r="D195" s="401"/>
      <c r="E195" s="253">
        <v>2</v>
      </c>
      <c r="F195" s="253">
        <v>110</v>
      </c>
      <c r="G195" s="253">
        <v>9</v>
      </c>
      <c r="H195" s="253">
        <v>135556</v>
      </c>
      <c r="I195" s="253">
        <v>1194</v>
      </c>
      <c r="J195" s="253">
        <v>62</v>
      </c>
      <c r="K195" s="253">
        <v>4</v>
      </c>
      <c r="L195" s="253">
        <v>12</v>
      </c>
      <c r="M195" s="253">
        <v>9</v>
      </c>
      <c r="N195" s="253">
        <v>2</v>
      </c>
      <c r="O195" s="255">
        <v>2</v>
      </c>
      <c r="P195" s="244">
        <f t="shared" si="28"/>
        <v>11</v>
      </c>
      <c r="Q195" s="113">
        <v>9</v>
      </c>
      <c r="R195" s="112">
        <v>0</v>
      </c>
    </row>
    <row r="196" spans="3:18" x14ac:dyDescent="0.25">
      <c r="C196" s="238" t="s">
        <v>161</v>
      </c>
      <c r="D196" s="401"/>
      <c r="E196" s="249">
        <v>9</v>
      </c>
      <c r="F196" s="249">
        <v>200</v>
      </c>
      <c r="G196" s="250">
        <v>0</v>
      </c>
      <c r="H196" s="249">
        <v>213985</v>
      </c>
      <c r="I196" s="249">
        <v>4300</v>
      </c>
      <c r="J196" s="249">
        <v>15</v>
      </c>
      <c r="K196" s="251">
        <v>19</v>
      </c>
      <c r="L196" s="251">
        <v>13</v>
      </c>
      <c r="M196" s="251">
        <v>8</v>
      </c>
      <c r="N196" s="251">
        <v>2</v>
      </c>
      <c r="O196" s="251">
        <v>2</v>
      </c>
      <c r="P196" s="244">
        <f t="shared" si="28"/>
        <v>10</v>
      </c>
      <c r="Q196" s="135">
        <v>5</v>
      </c>
      <c r="R196" s="135">
        <v>0</v>
      </c>
    </row>
    <row r="197" spans="3:18" x14ac:dyDescent="0.25">
      <c r="C197" s="237" t="s">
        <v>85</v>
      </c>
      <c r="D197" s="436"/>
      <c r="E197" s="251">
        <v>12.11</v>
      </c>
      <c r="F197" s="251">
        <v>90</v>
      </c>
      <c r="G197" s="251">
        <v>0</v>
      </c>
      <c r="H197" s="251">
        <v>0</v>
      </c>
      <c r="I197" s="251">
        <v>147111</v>
      </c>
      <c r="J197" s="251">
        <v>0</v>
      </c>
      <c r="K197" s="251">
        <v>35</v>
      </c>
      <c r="L197" s="251">
        <v>38</v>
      </c>
      <c r="M197" s="251">
        <v>38</v>
      </c>
      <c r="N197" s="251">
        <v>0</v>
      </c>
      <c r="O197" s="251">
        <v>0</v>
      </c>
      <c r="P197" s="244">
        <f t="shared" si="28"/>
        <v>38</v>
      </c>
      <c r="Q197" s="114">
        <v>54</v>
      </c>
      <c r="R197" s="114">
        <v>0</v>
      </c>
    </row>
    <row r="198" spans="3:18" x14ac:dyDescent="0.25">
      <c r="C198" s="402"/>
      <c r="D198" s="403"/>
      <c r="E198" s="252">
        <f>E193+E194+E195+E196+E197</f>
        <v>39.21</v>
      </c>
      <c r="F198" s="252">
        <f t="shared" ref="F198:R198" si="29">F193+F194+F195+F196+F197</f>
        <v>1035</v>
      </c>
      <c r="G198" s="252">
        <f t="shared" si="29"/>
        <v>93</v>
      </c>
      <c r="H198" s="252">
        <f t="shared" si="29"/>
        <v>876541</v>
      </c>
      <c r="I198" s="252">
        <f t="shared" si="29"/>
        <v>299290</v>
      </c>
      <c r="J198" s="252">
        <f t="shared" si="29"/>
        <v>216</v>
      </c>
      <c r="K198" s="252">
        <f t="shared" si="29"/>
        <v>106</v>
      </c>
      <c r="L198" s="252">
        <f t="shared" si="29"/>
        <v>147</v>
      </c>
      <c r="M198" s="252">
        <f t="shared" si="29"/>
        <v>134</v>
      </c>
      <c r="N198" s="252">
        <f t="shared" si="29"/>
        <v>64</v>
      </c>
      <c r="O198" s="252">
        <f t="shared" si="29"/>
        <v>68</v>
      </c>
      <c r="P198" s="252">
        <f t="shared" si="29"/>
        <v>202</v>
      </c>
      <c r="Q198" s="252">
        <f t="shared" si="29"/>
        <v>208</v>
      </c>
      <c r="R198" s="252">
        <f t="shared" si="29"/>
        <v>15</v>
      </c>
    </row>
    <row r="201" spans="3:18" ht="18.75" x14ac:dyDescent="0.3">
      <c r="C201" s="451" t="s">
        <v>242</v>
      </c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254"/>
      <c r="P201" s="254"/>
      <c r="Q201" s="254"/>
      <c r="R201" s="254"/>
    </row>
    <row r="202" spans="3:18" x14ac:dyDescent="0.25"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</row>
    <row r="203" spans="3:18" ht="38.25" customHeight="1" x14ac:dyDescent="0.25">
      <c r="C203" s="406" t="s">
        <v>5</v>
      </c>
      <c r="D203" s="406" t="s">
        <v>12</v>
      </c>
      <c r="E203" s="406" t="s">
        <v>6</v>
      </c>
      <c r="F203" s="406" t="s">
        <v>17</v>
      </c>
      <c r="G203" s="406" t="s">
        <v>15</v>
      </c>
      <c r="H203" s="406" t="s">
        <v>100</v>
      </c>
      <c r="I203" s="406" t="s">
        <v>14</v>
      </c>
      <c r="J203" s="406" t="s">
        <v>13</v>
      </c>
      <c r="K203" s="406" t="s">
        <v>8</v>
      </c>
      <c r="L203" s="398" t="s">
        <v>113</v>
      </c>
      <c r="M203" s="409"/>
      <c r="N203" s="409"/>
      <c r="O203" s="409"/>
      <c r="P203" s="399"/>
      <c r="Q203" s="394" t="s">
        <v>16</v>
      </c>
      <c r="R203" s="395"/>
    </row>
    <row r="204" spans="3:18" ht="30" x14ac:dyDescent="0.25">
      <c r="C204" s="407"/>
      <c r="D204" s="407"/>
      <c r="E204" s="407"/>
      <c r="F204" s="407"/>
      <c r="G204" s="407"/>
      <c r="H204" s="407"/>
      <c r="I204" s="407"/>
      <c r="J204" s="407"/>
      <c r="K204" s="407"/>
      <c r="L204" s="398" t="s">
        <v>1</v>
      </c>
      <c r="M204" s="399"/>
      <c r="N204" s="398" t="s">
        <v>2</v>
      </c>
      <c r="O204" s="399"/>
      <c r="P204" s="236" t="s">
        <v>10</v>
      </c>
      <c r="Q204" s="396"/>
      <c r="R204" s="397"/>
    </row>
    <row r="205" spans="3:18" x14ac:dyDescent="0.25">
      <c r="C205" s="408"/>
      <c r="D205" s="408"/>
      <c r="E205" s="408"/>
      <c r="F205" s="408"/>
      <c r="G205" s="408"/>
      <c r="H205" s="408"/>
      <c r="I205" s="408"/>
      <c r="J205" s="408"/>
      <c r="K205" s="408"/>
      <c r="L205" s="236" t="s">
        <v>4</v>
      </c>
      <c r="M205" s="236" t="s">
        <v>3</v>
      </c>
      <c r="N205" s="236" t="s">
        <v>4</v>
      </c>
      <c r="O205" s="236" t="s">
        <v>3</v>
      </c>
      <c r="P205" s="236" t="s">
        <v>3</v>
      </c>
      <c r="Q205" s="242" t="s">
        <v>1</v>
      </c>
      <c r="R205" s="242" t="s">
        <v>2</v>
      </c>
    </row>
    <row r="206" spans="3:18" x14ac:dyDescent="0.25">
      <c r="C206" s="238" t="s">
        <v>0</v>
      </c>
      <c r="D206" s="400">
        <v>42810</v>
      </c>
      <c r="E206" s="244">
        <v>8</v>
      </c>
      <c r="F206" s="244">
        <v>210</v>
      </c>
      <c r="G206" s="244">
        <v>88</v>
      </c>
      <c r="H206" s="245">
        <v>251500</v>
      </c>
      <c r="I206" s="245">
        <v>120800</v>
      </c>
      <c r="J206" s="244">
        <v>88</v>
      </c>
      <c r="K206" s="244">
        <v>32</v>
      </c>
      <c r="L206" s="244">
        <v>60</v>
      </c>
      <c r="M206" s="244">
        <v>53</v>
      </c>
      <c r="N206" s="244">
        <v>106</v>
      </c>
      <c r="O206" s="244">
        <v>42</v>
      </c>
      <c r="P206" s="244">
        <f>M206+O206</f>
        <v>95</v>
      </c>
      <c r="Q206" s="246">
        <v>102</v>
      </c>
      <c r="R206" s="246">
        <v>14</v>
      </c>
    </row>
    <row r="207" spans="3:18" x14ac:dyDescent="0.25">
      <c r="C207" s="237" t="s">
        <v>24</v>
      </c>
      <c r="D207" s="401"/>
      <c r="E207" s="110">
        <v>19.2</v>
      </c>
      <c r="F207" s="110">
        <v>510</v>
      </c>
      <c r="G207" s="110">
        <v>3</v>
      </c>
      <c r="H207" s="110">
        <v>299300</v>
      </c>
      <c r="I207" s="110">
        <v>112700</v>
      </c>
      <c r="J207" s="110">
        <v>15</v>
      </c>
      <c r="K207" s="110">
        <v>48</v>
      </c>
      <c r="L207" s="110">
        <v>20</v>
      </c>
      <c r="M207" s="110">
        <v>17</v>
      </c>
      <c r="N207" s="110">
        <v>3</v>
      </c>
      <c r="O207" s="110">
        <v>3</v>
      </c>
      <c r="P207" s="244">
        <f t="shared" ref="P207:P210" si="30">M207+O207</f>
        <v>20</v>
      </c>
      <c r="Q207" s="110">
        <v>17</v>
      </c>
      <c r="R207" s="110">
        <v>0</v>
      </c>
    </row>
    <row r="208" spans="3:18" x14ac:dyDescent="0.25">
      <c r="C208" s="237" t="s">
        <v>25</v>
      </c>
      <c r="D208" s="401"/>
      <c r="E208" s="253">
        <v>3</v>
      </c>
      <c r="F208" s="253">
        <v>0</v>
      </c>
      <c r="G208" s="253">
        <v>9</v>
      </c>
      <c r="H208" s="253">
        <v>129650</v>
      </c>
      <c r="I208" s="253">
        <v>1380</v>
      </c>
      <c r="J208" s="253">
        <v>71</v>
      </c>
      <c r="K208" s="253">
        <v>1</v>
      </c>
      <c r="L208" s="253">
        <v>10</v>
      </c>
      <c r="M208" s="253">
        <v>8</v>
      </c>
      <c r="N208" s="253">
        <v>2</v>
      </c>
      <c r="O208" s="255">
        <v>2</v>
      </c>
      <c r="P208" s="244">
        <f t="shared" si="30"/>
        <v>10</v>
      </c>
      <c r="Q208" s="113">
        <v>7</v>
      </c>
      <c r="R208" s="112">
        <v>0</v>
      </c>
    </row>
    <row r="209" spans="3:18" x14ac:dyDescent="0.25">
      <c r="C209" s="238" t="s">
        <v>161</v>
      </c>
      <c r="D209" s="401"/>
      <c r="E209" s="249">
        <v>9</v>
      </c>
      <c r="F209" s="249">
        <v>220</v>
      </c>
      <c r="G209" s="250">
        <v>0</v>
      </c>
      <c r="H209" s="249">
        <v>198310</v>
      </c>
      <c r="I209" s="249">
        <v>6800</v>
      </c>
      <c r="J209" s="249">
        <v>12</v>
      </c>
      <c r="K209" s="251">
        <v>17</v>
      </c>
      <c r="L209" s="251">
        <v>13</v>
      </c>
      <c r="M209" s="251">
        <v>10</v>
      </c>
      <c r="N209" s="251">
        <v>2</v>
      </c>
      <c r="O209" s="251">
        <v>2</v>
      </c>
      <c r="P209" s="244">
        <f t="shared" si="30"/>
        <v>12</v>
      </c>
      <c r="Q209" s="135">
        <v>5</v>
      </c>
      <c r="R209" s="135">
        <v>0</v>
      </c>
    </row>
    <row r="210" spans="3:18" x14ac:dyDescent="0.25">
      <c r="C210" s="237" t="s">
        <v>85</v>
      </c>
      <c r="D210" s="436"/>
      <c r="E210" s="251">
        <v>10.6</v>
      </c>
      <c r="F210" s="251">
        <v>352</v>
      </c>
      <c r="G210" s="251">
        <v>0</v>
      </c>
      <c r="H210" s="251">
        <v>0</v>
      </c>
      <c r="I210" s="251">
        <v>142951</v>
      </c>
      <c r="J210" s="251">
        <v>0</v>
      </c>
      <c r="K210" s="251">
        <v>30</v>
      </c>
      <c r="L210" s="251">
        <v>33</v>
      </c>
      <c r="M210" s="251">
        <v>33</v>
      </c>
      <c r="N210" s="251">
        <v>0</v>
      </c>
      <c r="O210" s="251">
        <v>0</v>
      </c>
      <c r="P210" s="244">
        <f t="shared" si="30"/>
        <v>33</v>
      </c>
      <c r="Q210" s="114">
        <v>52</v>
      </c>
      <c r="R210" s="114">
        <v>0</v>
      </c>
    </row>
    <row r="211" spans="3:18" x14ac:dyDescent="0.25">
      <c r="C211" s="402"/>
      <c r="D211" s="403"/>
      <c r="E211" s="252">
        <f>E206+E207+E208+E209+E210</f>
        <v>49.800000000000004</v>
      </c>
      <c r="F211" s="252">
        <f t="shared" ref="F211:R211" si="31">F206+F207+F208+F209+F210</f>
        <v>1292</v>
      </c>
      <c r="G211" s="252">
        <f t="shared" si="31"/>
        <v>100</v>
      </c>
      <c r="H211" s="252">
        <f t="shared" si="31"/>
        <v>878760</v>
      </c>
      <c r="I211" s="252">
        <f t="shared" si="31"/>
        <v>384631</v>
      </c>
      <c r="J211" s="252">
        <f t="shared" si="31"/>
        <v>186</v>
      </c>
      <c r="K211" s="252">
        <f t="shared" si="31"/>
        <v>128</v>
      </c>
      <c r="L211" s="252">
        <f t="shared" si="31"/>
        <v>136</v>
      </c>
      <c r="M211" s="252">
        <f t="shared" si="31"/>
        <v>121</v>
      </c>
      <c r="N211" s="252">
        <f t="shared" si="31"/>
        <v>113</v>
      </c>
      <c r="O211" s="252">
        <f t="shared" si="31"/>
        <v>49</v>
      </c>
      <c r="P211" s="252">
        <f t="shared" si="31"/>
        <v>170</v>
      </c>
      <c r="Q211" s="252">
        <f t="shared" si="31"/>
        <v>183</v>
      </c>
      <c r="R211" s="252">
        <f t="shared" si="31"/>
        <v>14</v>
      </c>
    </row>
    <row r="214" spans="3:18" ht="18.75" x14ac:dyDescent="0.3">
      <c r="C214" s="451" t="s">
        <v>243</v>
      </c>
      <c r="D214" s="451"/>
      <c r="E214" s="451"/>
      <c r="F214" s="451"/>
      <c r="G214" s="451"/>
      <c r="H214" s="451"/>
      <c r="I214" s="451"/>
      <c r="J214" s="451"/>
      <c r="K214" s="451"/>
      <c r="L214" s="451"/>
      <c r="M214" s="451"/>
      <c r="N214" s="451"/>
      <c r="O214" s="254"/>
      <c r="P214" s="254"/>
      <c r="Q214" s="254"/>
      <c r="R214" s="254"/>
    </row>
    <row r="215" spans="3:18" x14ac:dyDescent="0.25"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</row>
    <row r="216" spans="3:18" x14ac:dyDescent="0.25">
      <c r="C216" s="406" t="s">
        <v>5</v>
      </c>
      <c r="D216" s="406" t="s">
        <v>12</v>
      </c>
      <c r="E216" s="406" t="s">
        <v>6</v>
      </c>
      <c r="F216" s="406" t="s">
        <v>17</v>
      </c>
      <c r="G216" s="406" t="s">
        <v>15</v>
      </c>
      <c r="H216" s="406" t="s">
        <v>100</v>
      </c>
      <c r="I216" s="406" t="s">
        <v>14</v>
      </c>
      <c r="J216" s="406" t="s">
        <v>13</v>
      </c>
      <c r="K216" s="406" t="s">
        <v>8</v>
      </c>
      <c r="L216" s="398" t="s">
        <v>113</v>
      </c>
      <c r="M216" s="409"/>
      <c r="N216" s="409"/>
      <c r="O216" s="409"/>
      <c r="P216" s="399"/>
      <c r="Q216" s="394" t="s">
        <v>16</v>
      </c>
      <c r="R216" s="395"/>
    </row>
    <row r="217" spans="3:18" ht="30" x14ac:dyDescent="0.25">
      <c r="C217" s="407"/>
      <c r="D217" s="407"/>
      <c r="E217" s="407"/>
      <c r="F217" s="407"/>
      <c r="G217" s="407"/>
      <c r="H217" s="407"/>
      <c r="I217" s="407"/>
      <c r="J217" s="407"/>
      <c r="K217" s="407"/>
      <c r="L217" s="398" t="s">
        <v>1</v>
      </c>
      <c r="M217" s="399"/>
      <c r="N217" s="398" t="s">
        <v>2</v>
      </c>
      <c r="O217" s="399"/>
      <c r="P217" s="236" t="s">
        <v>10</v>
      </c>
      <c r="Q217" s="396"/>
      <c r="R217" s="397"/>
    </row>
    <row r="218" spans="3:18" x14ac:dyDescent="0.25">
      <c r="C218" s="408"/>
      <c r="D218" s="408"/>
      <c r="E218" s="408"/>
      <c r="F218" s="408"/>
      <c r="G218" s="408"/>
      <c r="H218" s="408"/>
      <c r="I218" s="408"/>
      <c r="J218" s="408"/>
      <c r="K218" s="408"/>
      <c r="L218" s="236" t="s">
        <v>4</v>
      </c>
      <c r="M218" s="236" t="s">
        <v>3</v>
      </c>
      <c r="N218" s="236" t="s">
        <v>4</v>
      </c>
      <c r="O218" s="236" t="s">
        <v>3</v>
      </c>
      <c r="P218" s="236" t="s">
        <v>3</v>
      </c>
      <c r="Q218" s="242" t="s">
        <v>1</v>
      </c>
      <c r="R218" s="242" t="s">
        <v>2</v>
      </c>
    </row>
    <row r="219" spans="3:18" x14ac:dyDescent="0.25">
      <c r="C219" s="238" t="s">
        <v>0</v>
      </c>
      <c r="D219" s="400">
        <v>42811</v>
      </c>
      <c r="E219" s="244">
        <v>11</v>
      </c>
      <c r="F219" s="244">
        <v>123</v>
      </c>
      <c r="G219" s="244">
        <v>57</v>
      </c>
      <c r="H219" s="245">
        <v>144250</v>
      </c>
      <c r="I219" s="245">
        <v>40700</v>
      </c>
      <c r="J219" s="244">
        <v>69</v>
      </c>
      <c r="K219" s="244">
        <v>32</v>
      </c>
      <c r="L219" s="244">
        <v>55</v>
      </c>
      <c r="M219" s="244">
        <v>45</v>
      </c>
      <c r="N219" s="244">
        <v>37</v>
      </c>
      <c r="O219" s="244">
        <v>34</v>
      </c>
      <c r="P219" s="244">
        <f>M219+O219</f>
        <v>79</v>
      </c>
      <c r="Q219" s="246">
        <v>100</v>
      </c>
      <c r="R219" s="246">
        <v>12</v>
      </c>
    </row>
    <row r="220" spans="3:18" x14ac:dyDescent="0.25">
      <c r="C220" s="237" t="s">
        <v>24</v>
      </c>
      <c r="D220" s="401"/>
      <c r="E220" s="110">
        <v>15.9</v>
      </c>
      <c r="F220" s="110">
        <v>345</v>
      </c>
      <c r="G220" s="110">
        <v>9</v>
      </c>
      <c r="H220" s="110">
        <v>257200</v>
      </c>
      <c r="I220" s="110">
        <v>101840</v>
      </c>
      <c r="J220" s="110">
        <v>20</v>
      </c>
      <c r="K220" s="110">
        <v>44</v>
      </c>
      <c r="L220" s="110">
        <v>19</v>
      </c>
      <c r="M220" s="110">
        <v>15</v>
      </c>
      <c r="N220" s="110">
        <v>3</v>
      </c>
      <c r="O220" s="110">
        <v>3</v>
      </c>
      <c r="P220" s="244">
        <f t="shared" ref="P220:P223" si="32">M220+O220</f>
        <v>18</v>
      </c>
      <c r="Q220" s="110">
        <v>17</v>
      </c>
      <c r="R220" s="110">
        <v>0</v>
      </c>
    </row>
    <row r="221" spans="3:18" x14ac:dyDescent="0.25">
      <c r="C221" s="237" t="s">
        <v>25</v>
      </c>
      <c r="D221" s="401"/>
      <c r="E221" s="253">
        <v>2</v>
      </c>
      <c r="F221" s="253">
        <v>0</v>
      </c>
      <c r="G221" s="253">
        <v>9</v>
      </c>
      <c r="H221" s="253">
        <v>104790</v>
      </c>
      <c r="I221" s="253">
        <v>4368</v>
      </c>
      <c r="J221" s="253">
        <v>58</v>
      </c>
      <c r="K221" s="253">
        <v>1</v>
      </c>
      <c r="L221" s="253">
        <v>8</v>
      </c>
      <c r="M221" s="253">
        <v>6</v>
      </c>
      <c r="N221" s="253">
        <v>2</v>
      </c>
      <c r="O221" s="255">
        <v>2</v>
      </c>
      <c r="P221" s="244">
        <f t="shared" si="32"/>
        <v>8</v>
      </c>
      <c r="Q221" s="113">
        <v>7</v>
      </c>
      <c r="R221" s="112">
        <v>0</v>
      </c>
    </row>
    <row r="222" spans="3:18" x14ac:dyDescent="0.25">
      <c r="C222" s="238" t="s">
        <v>161</v>
      </c>
      <c r="D222" s="401"/>
      <c r="E222" s="249">
        <v>9</v>
      </c>
      <c r="F222" s="249">
        <v>200</v>
      </c>
      <c r="G222" s="250">
        <v>0</v>
      </c>
      <c r="H222" s="249">
        <v>200808</v>
      </c>
      <c r="I222" s="249">
        <v>4120</v>
      </c>
      <c r="J222" s="249">
        <v>15</v>
      </c>
      <c r="K222" s="251">
        <v>17</v>
      </c>
      <c r="L222" s="251">
        <v>13</v>
      </c>
      <c r="M222" s="251">
        <v>11</v>
      </c>
      <c r="N222" s="251">
        <v>2</v>
      </c>
      <c r="O222" s="251">
        <v>2</v>
      </c>
      <c r="P222" s="244">
        <f t="shared" si="32"/>
        <v>13</v>
      </c>
      <c r="Q222" s="135">
        <v>5</v>
      </c>
      <c r="R222" s="135">
        <v>0</v>
      </c>
    </row>
    <row r="223" spans="3:18" x14ac:dyDescent="0.25">
      <c r="C223" s="237" t="s">
        <v>85</v>
      </c>
      <c r="D223" s="436"/>
      <c r="E223" s="251">
        <v>2.6</v>
      </c>
      <c r="F223" s="251">
        <v>376</v>
      </c>
      <c r="G223" s="251">
        <v>0</v>
      </c>
      <c r="H223" s="251">
        <v>0</v>
      </c>
      <c r="I223" s="251">
        <v>104769</v>
      </c>
      <c r="J223" s="251">
        <v>0</v>
      </c>
      <c r="K223" s="251">
        <v>21</v>
      </c>
      <c r="L223" s="251">
        <v>38</v>
      </c>
      <c r="M223" s="251">
        <v>38</v>
      </c>
      <c r="N223" s="251">
        <v>0</v>
      </c>
      <c r="O223" s="251">
        <v>0</v>
      </c>
      <c r="P223" s="244">
        <f t="shared" si="32"/>
        <v>38</v>
      </c>
      <c r="Q223" s="114">
        <v>34</v>
      </c>
      <c r="R223" s="114">
        <v>0</v>
      </c>
    </row>
    <row r="224" spans="3:18" x14ac:dyDescent="0.25">
      <c r="C224" s="402"/>
      <c r="D224" s="403"/>
      <c r="E224" s="252">
        <f>E219+E220+E221+E222+E223</f>
        <v>40.5</v>
      </c>
      <c r="F224" s="252">
        <f t="shared" ref="F224:R224" si="33">F219+F220+F221+F222+F223</f>
        <v>1044</v>
      </c>
      <c r="G224" s="252">
        <f t="shared" si="33"/>
        <v>75</v>
      </c>
      <c r="H224" s="252">
        <f t="shared" si="33"/>
        <v>707048</v>
      </c>
      <c r="I224" s="252">
        <f t="shared" si="33"/>
        <v>255797</v>
      </c>
      <c r="J224" s="252">
        <f t="shared" si="33"/>
        <v>162</v>
      </c>
      <c r="K224" s="252">
        <f t="shared" si="33"/>
        <v>115</v>
      </c>
      <c r="L224" s="252">
        <f t="shared" si="33"/>
        <v>133</v>
      </c>
      <c r="M224" s="252">
        <f t="shared" si="33"/>
        <v>115</v>
      </c>
      <c r="N224" s="252">
        <f t="shared" si="33"/>
        <v>44</v>
      </c>
      <c r="O224" s="252">
        <f t="shared" si="33"/>
        <v>41</v>
      </c>
      <c r="P224" s="252">
        <f t="shared" si="33"/>
        <v>156</v>
      </c>
      <c r="Q224" s="252">
        <f t="shared" si="33"/>
        <v>163</v>
      </c>
      <c r="R224" s="252">
        <f t="shared" si="33"/>
        <v>12</v>
      </c>
    </row>
    <row r="227" spans="3:18" ht="18.75" x14ac:dyDescent="0.3">
      <c r="C227" s="451" t="s">
        <v>246</v>
      </c>
      <c r="D227" s="451"/>
      <c r="E227" s="451"/>
      <c r="F227" s="451"/>
      <c r="G227" s="451"/>
      <c r="H227" s="451"/>
      <c r="I227" s="451"/>
      <c r="J227" s="451"/>
      <c r="K227" s="451"/>
      <c r="L227" s="451"/>
      <c r="M227" s="451"/>
      <c r="N227" s="451"/>
      <c r="O227" s="254"/>
      <c r="P227" s="254"/>
      <c r="Q227" s="254"/>
      <c r="R227" s="254"/>
    </row>
    <row r="228" spans="3:18" x14ac:dyDescent="0.25"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</row>
    <row r="229" spans="3:18" x14ac:dyDescent="0.25">
      <c r="C229" s="406" t="s">
        <v>5</v>
      </c>
      <c r="D229" s="406" t="s">
        <v>12</v>
      </c>
      <c r="E229" s="406" t="s">
        <v>6</v>
      </c>
      <c r="F229" s="406" t="s">
        <v>17</v>
      </c>
      <c r="G229" s="406" t="s">
        <v>15</v>
      </c>
      <c r="H229" s="406" t="s">
        <v>100</v>
      </c>
      <c r="I229" s="406" t="s">
        <v>14</v>
      </c>
      <c r="J229" s="406" t="s">
        <v>13</v>
      </c>
      <c r="K229" s="406" t="s">
        <v>8</v>
      </c>
      <c r="L229" s="398" t="s">
        <v>113</v>
      </c>
      <c r="M229" s="409"/>
      <c r="N229" s="409"/>
      <c r="O229" s="409"/>
      <c r="P229" s="399"/>
      <c r="Q229" s="394" t="s">
        <v>16</v>
      </c>
      <c r="R229" s="395"/>
    </row>
    <row r="230" spans="3:18" ht="30" x14ac:dyDescent="0.25">
      <c r="C230" s="407"/>
      <c r="D230" s="407"/>
      <c r="E230" s="407"/>
      <c r="F230" s="407"/>
      <c r="G230" s="407"/>
      <c r="H230" s="407"/>
      <c r="I230" s="407"/>
      <c r="J230" s="407"/>
      <c r="K230" s="407"/>
      <c r="L230" s="398" t="s">
        <v>1</v>
      </c>
      <c r="M230" s="399"/>
      <c r="N230" s="398" t="s">
        <v>2</v>
      </c>
      <c r="O230" s="399"/>
      <c r="P230" s="236" t="s">
        <v>10</v>
      </c>
      <c r="Q230" s="396"/>
      <c r="R230" s="397"/>
    </row>
    <row r="231" spans="3:18" x14ac:dyDescent="0.25">
      <c r="C231" s="408"/>
      <c r="D231" s="408"/>
      <c r="E231" s="408"/>
      <c r="F231" s="408"/>
      <c r="G231" s="408"/>
      <c r="H231" s="408"/>
      <c r="I231" s="408"/>
      <c r="J231" s="408"/>
      <c r="K231" s="408"/>
      <c r="L231" s="236" t="s">
        <v>4</v>
      </c>
      <c r="M231" s="236" t="s">
        <v>3</v>
      </c>
      <c r="N231" s="236" t="s">
        <v>4</v>
      </c>
      <c r="O231" s="236" t="s">
        <v>3</v>
      </c>
      <c r="P231" s="236" t="s">
        <v>3</v>
      </c>
      <c r="Q231" s="242" t="s">
        <v>1</v>
      </c>
      <c r="R231" s="242" t="s">
        <v>2</v>
      </c>
    </row>
    <row r="232" spans="3:18" x14ac:dyDescent="0.25">
      <c r="C232" s="238" t="s">
        <v>0</v>
      </c>
      <c r="D232" s="400">
        <v>42812</v>
      </c>
      <c r="E232" s="244">
        <v>0</v>
      </c>
      <c r="F232" s="244">
        <v>0</v>
      </c>
      <c r="G232" s="244">
        <v>109</v>
      </c>
      <c r="H232" s="245">
        <v>164500</v>
      </c>
      <c r="I232" s="245">
        <v>0</v>
      </c>
      <c r="J232" s="244">
        <v>79</v>
      </c>
      <c r="K232" s="244">
        <v>19</v>
      </c>
      <c r="L232" s="244">
        <v>16</v>
      </c>
      <c r="M232" s="244">
        <v>13</v>
      </c>
      <c r="N232" s="244">
        <v>33</v>
      </c>
      <c r="O232" s="244">
        <v>32</v>
      </c>
      <c r="P232" s="244">
        <f>M232+O232</f>
        <v>45</v>
      </c>
      <c r="Q232" s="246">
        <v>26</v>
      </c>
      <c r="R232" s="246">
        <v>8</v>
      </c>
    </row>
    <row r="233" spans="3:18" x14ac:dyDescent="0.25">
      <c r="C233" s="237" t="s">
        <v>24</v>
      </c>
      <c r="D233" s="401"/>
      <c r="E233" s="110">
        <v>17.8</v>
      </c>
      <c r="F233" s="110">
        <v>30</v>
      </c>
      <c r="G233" s="110">
        <v>0</v>
      </c>
      <c r="H233" s="110">
        <v>97400</v>
      </c>
      <c r="I233" s="110">
        <v>0</v>
      </c>
      <c r="J233" s="110">
        <v>0</v>
      </c>
      <c r="K233" s="110">
        <v>18</v>
      </c>
      <c r="L233" s="110">
        <v>5</v>
      </c>
      <c r="M233" s="110">
        <v>5</v>
      </c>
      <c r="N233" s="110">
        <v>2</v>
      </c>
      <c r="O233" s="110">
        <v>2</v>
      </c>
      <c r="P233" s="244">
        <f t="shared" ref="P233:P236" si="34">M233+O233</f>
        <v>7</v>
      </c>
      <c r="Q233" s="110">
        <v>15</v>
      </c>
      <c r="R233" s="110">
        <v>0</v>
      </c>
    </row>
    <row r="234" spans="3:18" x14ac:dyDescent="0.25">
      <c r="C234" s="237" t="s">
        <v>25</v>
      </c>
      <c r="D234" s="401"/>
      <c r="E234" s="253">
        <v>2</v>
      </c>
      <c r="F234" s="253">
        <v>0</v>
      </c>
      <c r="G234" s="253">
        <v>0</v>
      </c>
      <c r="H234" s="253">
        <v>130000</v>
      </c>
      <c r="I234" s="253">
        <v>0</v>
      </c>
      <c r="J234" s="253">
        <v>0</v>
      </c>
      <c r="K234" s="253">
        <v>0</v>
      </c>
      <c r="L234" s="253">
        <v>2</v>
      </c>
      <c r="M234" s="253">
        <v>2</v>
      </c>
      <c r="N234" s="253">
        <v>2</v>
      </c>
      <c r="O234" s="255">
        <v>2</v>
      </c>
      <c r="P234" s="244">
        <f t="shared" si="34"/>
        <v>4</v>
      </c>
      <c r="Q234" s="113">
        <v>7</v>
      </c>
      <c r="R234" s="112">
        <v>0</v>
      </c>
    </row>
    <row r="235" spans="3:18" x14ac:dyDescent="0.25">
      <c r="C235" s="238" t="s">
        <v>161</v>
      </c>
      <c r="D235" s="401"/>
      <c r="E235" s="249">
        <v>12</v>
      </c>
      <c r="F235" s="249">
        <v>0</v>
      </c>
      <c r="G235" s="250">
        <v>0</v>
      </c>
      <c r="H235" s="249">
        <v>196692</v>
      </c>
      <c r="I235" s="249">
        <v>0</v>
      </c>
      <c r="J235" s="249">
        <v>12</v>
      </c>
      <c r="K235" s="251">
        <v>17</v>
      </c>
      <c r="L235" s="251">
        <v>2</v>
      </c>
      <c r="M235" s="251">
        <v>1</v>
      </c>
      <c r="N235" s="251">
        <v>2</v>
      </c>
      <c r="O235" s="251">
        <v>1</v>
      </c>
      <c r="P235" s="244">
        <f t="shared" si="34"/>
        <v>2</v>
      </c>
      <c r="Q235" s="135">
        <v>0</v>
      </c>
      <c r="R235" s="135">
        <v>0</v>
      </c>
    </row>
    <row r="236" spans="3:18" x14ac:dyDescent="0.25">
      <c r="C236" s="237" t="s">
        <v>85</v>
      </c>
      <c r="D236" s="436"/>
      <c r="E236" s="251">
        <v>0</v>
      </c>
      <c r="F236" s="251">
        <v>0</v>
      </c>
      <c r="G236" s="251">
        <v>0</v>
      </c>
      <c r="H236" s="251">
        <v>0</v>
      </c>
      <c r="I236" s="251">
        <v>6747</v>
      </c>
      <c r="J236" s="251">
        <v>0</v>
      </c>
      <c r="K236" s="251">
        <v>3</v>
      </c>
      <c r="L236" s="251">
        <v>2</v>
      </c>
      <c r="M236" s="251">
        <v>2</v>
      </c>
      <c r="N236" s="251">
        <v>0</v>
      </c>
      <c r="O236" s="251">
        <v>0</v>
      </c>
      <c r="P236" s="244">
        <f t="shared" si="34"/>
        <v>2</v>
      </c>
      <c r="Q236" s="114">
        <v>6</v>
      </c>
      <c r="R236" s="114">
        <v>0</v>
      </c>
    </row>
    <row r="237" spans="3:18" x14ac:dyDescent="0.25">
      <c r="C237" s="402"/>
      <c r="D237" s="403"/>
      <c r="E237" s="252">
        <f>E232+E233+E234+E235+E236</f>
        <v>31.8</v>
      </c>
      <c r="F237" s="252">
        <f t="shared" ref="F237:R237" si="35">F232+F233+F234+F235+F236</f>
        <v>30</v>
      </c>
      <c r="G237" s="252">
        <f t="shared" si="35"/>
        <v>109</v>
      </c>
      <c r="H237" s="252">
        <f t="shared" si="35"/>
        <v>588592</v>
      </c>
      <c r="I237" s="252">
        <f t="shared" si="35"/>
        <v>6747</v>
      </c>
      <c r="J237" s="252">
        <f t="shared" si="35"/>
        <v>91</v>
      </c>
      <c r="K237" s="252">
        <f t="shared" si="35"/>
        <v>57</v>
      </c>
      <c r="L237" s="252">
        <f t="shared" si="35"/>
        <v>27</v>
      </c>
      <c r="M237" s="252">
        <f t="shared" si="35"/>
        <v>23</v>
      </c>
      <c r="N237" s="252">
        <f t="shared" si="35"/>
        <v>39</v>
      </c>
      <c r="O237" s="252">
        <f t="shared" si="35"/>
        <v>37</v>
      </c>
      <c r="P237" s="252">
        <f t="shared" si="35"/>
        <v>60</v>
      </c>
      <c r="Q237" s="252">
        <f t="shared" si="35"/>
        <v>54</v>
      </c>
      <c r="R237" s="252">
        <f t="shared" si="35"/>
        <v>8</v>
      </c>
    </row>
    <row r="238" spans="3:18" s="178" customFormat="1" x14ac:dyDescent="0.25"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</row>
    <row r="239" spans="3:18" s="178" customFormat="1" x14ac:dyDescent="0.25"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</row>
    <row r="240" spans="3:18" ht="18.75" x14ac:dyDescent="0.3">
      <c r="C240" s="451" t="s">
        <v>244</v>
      </c>
      <c r="D240" s="451"/>
      <c r="E240" s="451"/>
      <c r="F240" s="451"/>
      <c r="G240" s="451"/>
      <c r="H240" s="451"/>
      <c r="I240" s="451"/>
      <c r="J240" s="451"/>
      <c r="K240" s="451"/>
      <c r="L240" s="451"/>
      <c r="M240" s="451"/>
      <c r="N240" s="451"/>
    </row>
    <row r="242" spans="3:18" x14ac:dyDescent="0.25">
      <c r="C242" s="406" t="s">
        <v>5</v>
      </c>
      <c r="D242" s="406" t="s">
        <v>12</v>
      </c>
      <c r="E242" s="406" t="s">
        <v>6</v>
      </c>
      <c r="F242" s="406" t="s">
        <v>17</v>
      </c>
      <c r="G242" s="406" t="s">
        <v>15</v>
      </c>
      <c r="H242" s="406" t="s">
        <v>100</v>
      </c>
      <c r="I242" s="406" t="s">
        <v>14</v>
      </c>
      <c r="J242" s="406" t="s">
        <v>13</v>
      </c>
      <c r="K242" s="406" t="s">
        <v>8</v>
      </c>
      <c r="L242" s="398" t="s">
        <v>113</v>
      </c>
      <c r="M242" s="409"/>
      <c r="N242" s="409"/>
      <c r="O242" s="409"/>
      <c r="P242" s="399"/>
      <c r="Q242" s="394" t="s">
        <v>16</v>
      </c>
      <c r="R242" s="395"/>
    </row>
    <row r="243" spans="3:18" ht="30" x14ac:dyDescent="0.25">
      <c r="C243" s="407"/>
      <c r="D243" s="407"/>
      <c r="E243" s="407"/>
      <c r="F243" s="407"/>
      <c r="G243" s="407"/>
      <c r="H243" s="407"/>
      <c r="I243" s="407"/>
      <c r="J243" s="407"/>
      <c r="K243" s="407"/>
      <c r="L243" s="398" t="s">
        <v>1</v>
      </c>
      <c r="M243" s="399"/>
      <c r="N243" s="398" t="s">
        <v>2</v>
      </c>
      <c r="O243" s="399"/>
      <c r="P243" s="236" t="s">
        <v>10</v>
      </c>
      <c r="Q243" s="396"/>
      <c r="R243" s="397"/>
    </row>
    <row r="244" spans="3:18" x14ac:dyDescent="0.25">
      <c r="C244" s="408"/>
      <c r="D244" s="408"/>
      <c r="E244" s="408"/>
      <c r="F244" s="408"/>
      <c r="G244" s="408"/>
      <c r="H244" s="408"/>
      <c r="I244" s="408"/>
      <c r="J244" s="408"/>
      <c r="K244" s="408"/>
      <c r="L244" s="236" t="s">
        <v>4</v>
      </c>
      <c r="M244" s="236" t="s">
        <v>3</v>
      </c>
      <c r="N244" s="236" t="s">
        <v>4</v>
      </c>
      <c r="O244" s="236" t="s">
        <v>3</v>
      </c>
      <c r="P244" s="236" t="s">
        <v>3</v>
      </c>
      <c r="Q244" s="242" t="s">
        <v>1</v>
      </c>
      <c r="R244" s="242" t="s">
        <v>2</v>
      </c>
    </row>
    <row r="245" spans="3:18" x14ac:dyDescent="0.25">
      <c r="C245" s="238" t="s">
        <v>0</v>
      </c>
      <c r="D245" s="400">
        <v>42813</v>
      </c>
      <c r="E245" s="244">
        <v>2</v>
      </c>
      <c r="F245" s="244">
        <v>0</v>
      </c>
      <c r="G245" s="244">
        <v>96</v>
      </c>
      <c r="H245" s="245">
        <v>267415</v>
      </c>
      <c r="I245" s="245">
        <v>70000</v>
      </c>
      <c r="J245" s="244">
        <v>114</v>
      </c>
      <c r="K245" s="244">
        <v>28</v>
      </c>
      <c r="L245" s="244">
        <v>12</v>
      </c>
      <c r="M245" s="244">
        <v>11</v>
      </c>
      <c r="N245" s="244">
        <v>45</v>
      </c>
      <c r="O245" s="244">
        <v>37</v>
      </c>
      <c r="P245" s="244">
        <f>M245+O245</f>
        <v>48</v>
      </c>
      <c r="Q245" s="246">
        <v>7</v>
      </c>
      <c r="R245" s="246">
        <v>12</v>
      </c>
    </row>
    <row r="246" spans="3:18" x14ac:dyDescent="0.25">
      <c r="C246" s="237" t="s">
        <v>24</v>
      </c>
      <c r="D246" s="401"/>
      <c r="E246" s="110">
        <v>35.5</v>
      </c>
      <c r="F246" s="110">
        <v>30</v>
      </c>
      <c r="G246" s="110">
        <v>0</v>
      </c>
      <c r="H246" s="110">
        <v>270900</v>
      </c>
      <c r="I246" s="110">
        <v>0</v>
      </c>
      <c r="J246" s="110">
        <v>0</v>
      </c>
      <c r="K246" s="110">
        <v>50</v>
      </c>
      <c r="L246" s="110">
        <v>5</v>
      </c>
      <c r="M246" s="110">
        <v>4</v>
      </c>
      <c r="N246" s="110">
        <v>3</v>
      </c>
      <c r="O246" s="110">
        <v>3</v>
      </c>
      <c r="P246" s="244">
        <f t="shared" ref="P246:P249" si="36">M246+O246</f>
        <v>7</v>
      </c>
      <c r="Q246" s="110">
        <v>2</v>
      </c>
      <c r="R246" s="110">
        <v>0</v>
      </c>
    </row>
    <row r="247" spans="3:18" x14ac:dyDescent="0.25">
      <c r="C247" s="237" t="s">
        <v>25</v>
      </c>
      <c r="D247" s="401"/>
      <c r="E247" s="253">
        <v>2</v>
      </c>
      <c r="F247" s="253">
        <v>0</v>
      </c>
      <c r="G247" s="253">
        <v>0</v>
      </c>
      <c r="H247" s="253">
        <v>135100</v>
      </c>
      <c r="I247" s="253">
        <v>0</v>
      </c>
      <c r="J247" s="253">
        <v>0</v>
      </c>
      <c r="K247" s="253">
        <v>0</v>
      </c>
      <c r="L247" s="253">
        <v>2</v>
      </c>
      <c r="M247" s="253">
        <v>2</v>
      </c>
      <c r="N247" s="253">
        <v>2</v>
      </c>
      <c r="O247" s="255">
        <v>2</v>
      </c>
      <c r="P247" s="244">
        <f t="shared" si="36"/>
        <v>4</v>
      </c>
      <c r="Q247" s="113">
        <v>0</v>
      </c>
      <c r="R247" s="112">
        <v>0</v>
      </c>
    </row>
    <row r="248" spans="3:18" x14ac:dyDescent="0.25">
      <c r="C248" s="238" t="s">
        <v>161</v>
      </c>
      <c r="D248" s="401"/>
      <c r="E248" s="249">
        <v>22</v>
      </c>
      <c r="F248" s="249">
        <v>0</v>
      </c>
      <c r="G248" s="250">
        <v>0</v>
      </c>
      <c r="H248" s="249">
        <v>204615</v>
      </c>
      <c r="I248" s="249">
        <v>0</v>
      </c>
      <c r="J248" s="249">
        <v>14</v>
      </c>
      <c r="K248" s="251">
        <v>17</v>
      </c>
      <c r="L248" s="251">
        <v>2</v>
      </c>
      <c r="M248" s="251">
        <v>2</v>
      </c>
      <c r="N248" s="251">
        <v>2</v>
      </c>
      <c r="O248" s="251">
        <v>2</v>
      </c>
      <c r="P248" s="244">
        <f t="shared" si="36"/>
        <v>4</v>
      </c>
      <c r="Q248" s="135">
        <v>0</v>
      </c>
      <c r="R248" s="135">
        <v>0</v>
      </c>
    </row>
    <row r="249" spans="3:18" x14ac:dyDescent="0.25">
      <c r="C249" s="237" t="s">
        <v>85</v>
      </c>
      <c r="D249" s="436"/>
      <c r="E249" s="251">
        <v>0</v>
      </c>
      <c r="F249" s="251">
        <v>0</v>
      </c>
      <c r="G249" s="251">
        <v>0</v>
      </c>
      <c r="H249" s="251">
        <v>0</v>
      </c>
      <c r="I249" s="251">
        <v>0</v>
      </c>
      <c r="J249" s="251">
        <v>0</v>
      </c>
      <c r="K249" s="251">
        <v>0</v>
      </c>
      <c r="L249" s="251">
        <v>0</v>
      </c>
      <c r="M249" s="251">
        <v>0</v>
      </c>
      <c r="N249" s="251">
        <v>0</v>
      </c>
      <c r="O249" s="251">
        <v>0</v>
      </c>
      <c r="P249" s="244">
        <f t="shared" si="36"/>
        <v>0</v>
      </c>
      <c r="Q249" s="114">
        <v>0</v>
      </c>
      <c r="R249" s="114">
        <v>0</v>
      </c>
    </row>
    <row r="250" spans="3:18" x14ac:dyDescent="0.25">
      <c r="C250" s="402"/>
      <c r="D250" s="403"/>
      <c r="E250" s="252">
        <f>E245+E246+E247+E248+E249</f>
        <v>61.5</v>
      </c>
      <c r="F250" s="252">
        <f t="shared" ref="F250:R250" si="37">F245+F246+F247+F248+F249</f>
        <v>30</v>
      </c>
      <c r="G250" s="252">
        <f t="shared" si="37"/>
        <v>96</v>
      </c>
      <c r="H250" s="252">
        <f t="shared" si="37"/>
        <v>878030</v>
      </c>
      <c r="I250" s="252">
        <f t="shared" si="37"/>
        <v>70000</v>
      </c>
      <c r="J250" s="252">
        <f t="shared" si="37"/>
        <v>128</v>
      </c>
      <c r="K250" s="252">
        <f t="shared" si="37"/>
        <v>95</v>
      </c>
      <c r="L250" s="252">
        <f t="shared" si="37"/>
        <v>21</v>
      </c>
      <c r="M250" s="252">
        <f t="shared" si="37"/>
        <v>19</v>
      </c>
      <c r="N250" s="252">
        <f t="shared" si="37"/>
        <v>52</v>
      </c>
      <c r="O250" s="252">
        <f t="shared" si="37"/>
        <v>44</v>
      </c>
      <c r="P250" s="252">
        <f t="shared" si="37"/>
        <v>63</v>
      </c>
      <c r="Q250" s="252">
        <f t="shared" si="37"/>
        <v>9</v>
      </c>
      <c r="R250" s="252">
        <f t="shared" si="37"/>
        <v>12</v>
      </c>
    </row>
    <row r="253" spans="3:18" ht="18.75" x14ac:dyDescent="0.3">
      <c r="C253" s="451" t="s">
        <v>245</v>
      </c>
      <c r="D253" s="451"/>
      <c r="E253" s="451"/>
      <c r="F253" s="451"/>
      <c r="G253" s="451"/>
      <c r="H253" s="451"/>
      <c r="I253" s="451"/>
      <c r="J253" s="451"/>
      <c r="K253" s="451"/>
      <c r="L253" s="451"/>
      <c r="M253" s="451"/>
      <c r="N253" s="451"/>
      <c r="O253" s="254"/>
      <c r="P253" s="254"/>
      <c r="Q253" s="254"/>
      <c r="R253" s="254"/>
    </row>
    <row r="254" spans="3:18" x14ac:dyDescent="0.25"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</row>
    <row r="255" spans="3:18" ht="29.25" customHeight="1" x14ac:dyDescent="0.25">
      <c r="C255" s="406" t="s">
        <v>5</v>
      </c>
      <c r="D255" s="406" t="s">
        <v>12</v>
      </c>
      <c r="E255" s="406" t="s">
        <v>6</v>
      </c>
      <c r="F255" s="406" t="s">
        <v>17</v>
      </c>
      <c r="G255" s="406" t="s">
        <v>15</v>
      </c>
      <c r="H255" s="406" t="s">
        <v>100</v>
      </c>
      <c r="I255" s="406" t="s">
        <v>14</v>
      </c>
      <c r="J255" s="406" t="s">
        <v>13</v>
      </c>
      <c r="K255" s="406" t="s">
        <v>8</v>
      </c>
      <c r="L255" s="398" t="s">
        <v>113</v>
      </c>
      <c r="M255" s="409"/>
      <c r="N255" s="409"/>
      <c r="O255" s="409"/>
      <c r="P255" s="399"/>
      <c r="Q255" s="394" t="s">
        <v>16</v>
      </c>
      <c r="R255" s="395"/>
    </row>
    <row r="256" spans="3:18" ht="30" x14ac:dyDescent="0.25">
      <c r="C256" s="407"/>
      <c r="D256" s="407"/>
      <c r="E256" s="407"/>
      <c r="F256" s="407"/>
      <c r="G256" s="407"/>
      <c r="H256" s="407"/>
      <c r="I256" s="407"/>
      <c r="J256" s="407"/>
      <c r="K256" s="407"/>
      <c r="L256" s="398" t="s">
        <v>1</v>
      </c>
      <c r="M256" s="399"/>
      <c r="N256" s="398" t="s">
        <v>2</v>
      </c>
      <c r="O256" s="399"/>
      <c r="P256" s="236" t="s">
        <v>10</v>
      </c>
      <c r="Q256" s="396"/>
      <c r="R256" s="397"/>
    </row>
    <row r="257" spans="3:18" x14ac:dyDescent="0.25">
      <c r="C257" s="408"/>
      <c r="D257" s="408"/>
      <c r="E257" s="408"/>
      <c r="F257" s="408"/>
      <c r="G257" s="408"/>
      <c r="H257" s="408"/>
      <c r="I257" s="408"/>
      <c r="J257" s="408"/>
      <c r="K257" s="408"/>
      <c r="L257" s="236" t="s">
        <v>4</v>
      </c>
      <c r="M257" s="236" t="s">
        <v>3</v>
      </c>
      <c r="N257" s="236" t="s">
        <v>4</v>
      </c>
      <c r="O257" s="236" t="s">
        <v>3</v>
      </c>
      <c r="P257" s="236" t="s">
        <v>3</v>
      </c>
      <c r="Q257" s="242" t="s">
        <v>1</v>
      </c>
      <c r="R257" s="242" t="s">
        <v>2</v>
      </c>
    </row>
    <row r="258" spans="3:18" x14ac:dyDescent="0.25">
      <c r="C258" s="238" t="s">
        <v>0</v>
      </c>
      <c r="D258" s="400">
        <v>42814</v>
      </c>
      <c r="E258" s="244">
        <v>6</v>
      </c>
      <c r="F258" s="244">
        <v>170</v>
      </c>
      <c r="G258" s="244">
        <v>59.8</v>
      </c>
      <c r="H258" s="245">
        <v>235000</v>
      </c>
      <c r="I258" s="245">
        <v>125100</v>
      </c>
      <c r="J258" s="244">
        <v>72</v>
      </c>
      <c r="K258" s="244">
        <v>38</v>
      </c>
      <c r="L258" s="244">
        <v>43</v>
      </c>
      <c r="M258" s="244">
        <v>43</v>
      </c>
      <c r="N258" s="244">
        <v>45</v>
      </c>
      <c r="O258" s="244">
        <v>44</v>
      </c>
      <c r="P258" s="244">
        <f>M258+O258</f>
        <v>87</v>
      </c>
      <c r="Q258" s="246">
        <v>102</v>
      </c>
      <c r="R258" s="246">
        <v>14</v>
      </c>
    </row>
    <row r="259" spans="3:18" x14ac:dyDescent="0.25">
      <c r="C259" s="237" t="s">
        <v>24</v>
      </c>
      <c r="D259" s="401"/>
      <c r="E259" s="110">
        <v>14.7</v>
      </c>
      <c r="F259" s="110">
        <v>240</v>
      </c>
      <c r="G259" s="110">
        <v>36</v>
      </c>
      <c r="H259" s="110">
        <v>275820</v>
      </c>
      <c r="I259" s="110">
        <v>156665</v>
      </c>
      <c r="J259" s="110">
        <v>20</v>
      </c>
      <c r="K259" s="110">
        <v>41</v>
      </c>
      <c r="L259" s="110">
        <v>19</v>
      </c>
      <c r="M259" s="110">
        <v>20</v>
      </c>
      <c r="N259" s="110">
        <v>3</v>
      </c>
      <c r="O259" s="110">
        <v>3</v>
      </c>
      <c r="P259" s="244">
        <f t="shared" ref="P259:P262" si="38">M259+O259</f>
        <v>23</v>
      </c>
      <c r="Q259" s="110">
        <v>14</v>
      </c>
      <c r="R259" s="110">
        <v>0</v>
      </c>
    </row>
    <row r="260" spans="3:18" x14ac:dyDescent="0.25">
      <c r="C260" s="237" t="s">
        <v>25</v>
      </c>
      <c r="D260" s="401"/>
      <c r="E260" s="253">
        <v>3</v>
      </c>
      <c r="F260" s="253">
        <v>0</v>
      </c>
      <c r="G260" s="253">
        <v>14</v>
      </c>
      <c r="H260" s="253">
        <v>114100</v>
      </c>
      <c r="I260" s="253">
        <v>2470</v>
      </c>
      <c r="J260" s="253">
        <v>56</v>
      </c>
      <c r="K260" s="253">
        <v>1</v>
      </c>
      <c r="L260" s="253">
        <v>9</v>
      </c>
      <c r="M260" s="253">
        <v>9</v>
      </c>
      <c r="N260" s="253">
        <v>2</v>
      </c>
      <c r="O260" s="255">
        <v>2</v>
      </c>
      <c r="P260" s="244">
        <f t="shared" si="38"/>
        <v>11</v>
      </c>
      <c r="Q260" s="113">
        <v>7</v>
      </c>
      <c r="R260" s="112">
        <v>0</v>
      </c>
    </row>
    <row r="261" spans="3:18" x14ac:dyDescent="0.25">
      <c r="C261" s="238" t="s">
        <v>161</v>
      </c>
      <c r="D261" s="401"/>
      <c r="E261" s="249">
        <v>9</v>
      </c>
      <c r="F261" s="249">
        <v>200</v>
      </c>
      <c r="G261" s="250">
        <v>0</v>
      </c>
      <c r="H261" s="249">
        <v>173910</v>
      </c>
      <c r="I261" s="249">
        <v>4500</v>
      </c>
      <c r="J261" s="249">
        <v>10</v>
      </c>
      <c r="K261" s="251">
        <v>19</v>
      </c>
      <c r="L261" s="251">
        <v>13</v>
      </c>
      <c r="M261" s="251">
        <v>11</v>
      </c>
      <c r="N261" s="251">
        <v>2</v>
      </c>
      <c r="O261" s="251">
        <v>2</v>
      </c>
      <c r="P261" s="244">
        <f t="shared" si="38"/>
        <v>13</v>
      </c>
      <c r="Q261" s="135">
        <v>5</v>
      </c>
      <c r="R261" s="135">
        <v>0</v>
      </c>
    </row>
    <row r="262" spans="3:18" x14ac:dyDescent="0.25">
      <c r="C262" s="237" t="s">
        <v>85</v>
      </c>
      <c r="D262" s="436"/>
      <c r="E262" s="251">
        <v>10.199999999999999</v>
      </c>
      <c r="F262" s="251">
        <v>290</v>
      </c>
      <c r="G262" s="251">
        <v>0</v>
      </c>
      <c r="H262" s="251">
        <v>0</v>
      </c>
      <c r="I262" s="251">
        <v>72569.5</v>
      </c>
      <c r="J262" s="251">
        <v>0</v>
      </c>
      <c r="K262" s="251">
        <v>30</v>
      </c>
      <c r="L262" s="251">
        <v>34</v>
      </c>
      <c r="M262" s="251">
        <v>34</v>
      </c>
      <c r="N262" s="251">
        <v>0</v>
      </c>
      <c r="O262" s="251">
        <v>0</v>
      </c>
      <c r="P262" s="244">
        <f t="shared" si="38"/>
        <v>34</v>
      </c>
      <c r="Q262" s="114">
        <v>32</v>
      </c>
      <c r="R262" s="114">
        <v>0</v>
      </c>
    </row>
    <row r="263" spans="3:18" x14ac:dyDescent="0.25">
      <c r="C263" s="402"/>
      <c r="D263" s="403"/>
      <c r="E263" s="252">
        <f>E258+E259+E260+E261+E262</f>
        <v>42.900000000000006</v>
      </c>
      <c r="F263" s="252">
        <f t="shared" ref="F263:R263" si="39">F258+F259+F260+F261+F262</f>
        <v>900</v>
      </c>
      <c r="G263" s="252">
        <f t="shared" si="39"/>
        <v>109.8</v>
      </c>
      <c r="H263" s="252">
        <f t="shared" si="39"/>
        <v>798830</v>
      </c>
      <c r="I263" s="252">
        <f t="shared" si="39"/>
        <v>361304.5</v>
      </c>
      <c r="J263" s="252">
        <f t="shared" si="39"/>
        <v>158</v>
      </c>
      <c r="K263" s="252">
        <f t="shared" si="39"/>
        <v>129</v>
      </c>
      <c r="L263" s="252">
        <f t="shared" si="39"/>
        <v>118</v>
      </c>
      <c r="M263" s="252">
        <f t="shared" si="39"/>
        <v>117</v>
      </c>
      <c r="N263" s="252">
        <f t="shared" si="39"/>
        <v>52</v>
      </c>
      <c r="O263" s="252">
        <f t="shared" si="39"/>
        <v>51</v>
      </c>
      <c r="P263" s="252">
        <f t="shared" si="39"/>
        <v>168</v>
      </c>
      <c r="Q263" s="252">
        <f t="shared" si="39"/>
        <v>160</v>
      </c>
      <c r="R263" s="252">
        <f t="shared" si="39"/>
        <v>14</v>
      </c>
    </row>
    <row r="266" spans="3:18" ht="18.75" x14ac:dyDescent="0.3">
      <c r="C266" s="451" t="s">
        <v>247</v>
      </c>
      <c r="D266" s="451"/>
      <c r="E266" s="451"/>
      <c r="F266" s="451"/>
      <c r="G266" s="451"/>
      <c r="H266" s="451"/>
      <c r="I266" s="451"/>
      <c r="J266" s="451"/>
      <c r="K266" s="451"/>
      <c r="L266" s="451"/>
      <c r="M266" s="451"/>
      <c r="N266" s="451"/>
      <c r="O266" s="254"/>
      <c r="P266" s="254"/>
      <c r="Q266" s="254"/>
      <c r="R266" s="254"/>
    </row>
    <row r="267" spans="3:18" x14ac:dyDescent="0.25">
      <c r="C267" s="254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</row>
    <row r="268" spans="3:18" ht="30.75" customHeight="1" x14ac:dyDescent="0.25">
      <c r="C268" s="406" t="s">
        <v>5</v>
      </c>
      <c r="D268" s="406" t="s">
        <v>12</v>
      </c>
      <c r="E268" s="406" t="s">
        <v>6</v>
      </c>
      <c r="F268" s="406" t="s">
        <v>17</v>
      </c>
      <c r="G268" s="406" t="s">
        <v>15</v>
      </c>
      <c r="H268" s="406" t="s">
        <v>100</v>
      </c>
      <c r="I268" s="406" t="s">
        <v>14</v>
      </c>
      <c r="J268" s="406" t="s">
        <v>13</v>
      </c>
      <c r="K268" s="406" t="s">
        <v>8</v>
      </c>
      <c r="L268" s="398" t="s">
        <v>113</v>
      </c>
      <c r="M268" s="409"/>
      <c r="N268" s="409"/>
      <c r="O268" s="409"/>
      <c r="P268" s="399"/>
      <c r="Q268" s="394" t="s">
        <v>16</v>
      </c>
      <c r="R268" s="395"/>
    </row>
    <row r="269" spans="3:18" ht="30" x14ac:dyDescent="0.25">
      <c r="C269" s="407"/>
      <c r="D269" s="407"/>
      <c r="E269" s="407"/>
      <c r="F269" s="407"/>
      <c r="G269" s="407"/>
      <c r="H269" s="407"/>
      <c r="I269" s="407"/>
      <c r="J269" s="407"/>
      <c r="K269" s="407"/>
      <c r="L269" s="398" t="s">
        <v>1</v>
      </c>
      <c r="M269" s="399"/>
      <c r="N269" s="398" t="s">
        <v>2</v>
      </c>
      <c r="O269" s="399"/>
      <c r="P269" s="236" t="s">
        <v>10</v>
      </c>
      <c r="Q269" s="396"/>
      <c r="R269" s="397"/>
    </row>
    <row r="270" spans="3:18" x14ac:dyDescent="0.25">
      <c r="C270" s="408"/>
      <c r="D270" s="408"/>
      <c r="E270" s="408"/>
      <c r="F270" s="408"/>
      <c r="G270" s="408"/>
      <c r="H270" s="408"/>
      <c r="I270" s="408"/>
      <c r="J270" s="408"/>
      <c r="K270" s="408"/>
      <c r="L270" s="236" t="s">
        <v>4</v>
      </c>
      <c r="M270" s="236" t="s">
        <v>3</v>
      </c>
      <c r="N270" s="236" t="s">
        <v>4</v>
      </c>
      <c r="O270" s="236" t="s">
        <v>3</v>
      </c>
      <c r="P270" s="236" t="s">
        <v>3</v>
      </c>
      <c r="Q270" s="242" t="s">
        <v>1</v>
      </c>
      <c r="R270" s="242" t="s">
        <v>2</v>
      </c>
    </row>
    <row r="271" spans="3:18" ht="22.5" customHeight="1" x14ac:dyDescent="0.25">
      <c r="C271" s="238" t="s">
        <v>0</v>
      </c>
      <c r="D271" s="400">
        <v>42815</v>
      </c>
      <c r="E271" s="244">
        <v>6</v>
      </c>
      <c r="F271" s="244">
        <v>290</v>
      </c>
      <c r="G271" s="244">
        <v>105</v>
      </c>
      <c r="H271" s="245">
        <v>221800</v>
      </c>
      <c r="I271" s="245">
        <v>55100</v>
      </c>
      <c r="J271" s="244">
        <v>94</v>
      </c>
      <c r="K271" s="244">
        <v>27</v>
      </c>
      <c r="L271" s="244">
        <v>49</v>
      </c>
      <c r="M271" s="244">
        <v>49</v>
      </c>
      <c r="N271" s="244">
        <v>43</v>
      </c>
      <c r="O271" s="244">
        <v>40</v>
      </c>
      <c r="P271" s="244">
        <f>M271+O271</f>
        <v>89</v>
      </c>
      <c r="Q271" s="246">
        <v>120</v>
      </c>
      <c r="R271" s="246">
        <v>13</v>
      </c>
    </row>
    <row r="272" spans="3:18" ht="22.5" customHeight="1" x14ac:dyDescent="0.25">
      <c r="C272" s="237" t="s">
        <v>24</v>
      </c>
      <c r="D272" s="401"/>
      <c r="E272" s="110">
        <v>19.7</v>
      </c>
      <c r="F272" s="110">
        <v>120</v>
      </c>
      <c r="G272" s="110">
        <v>48</v>
      </c>
      <c r="H272" s="110">
        <v>280060</v>
      </c>
      <c r="I272" s="110">
        <v>150965</v>
      </c>
      <c r="J272" s="110">
        <v>38</v>
      </c>
      <c r="K272" s="110">
        <v>17</v>
      </c>
      <c r="L272" s="110">
        <v>19</v>
      </c>
      <c r="M272" s="110">
        <v>20</v>
      </c>
      <c r="N272" s="110">
        <v>3</v>
      </c>
      <c r="O272" s="110">
        <v>4</v>
      </c>
      <c r="P272" s="244">
        <f t="shared" ref="P272:P275" si="40">M272+O272</f>
        <v>24</v>
      </c>
      <c r="Q272" s="110">
        <v>14</v>
      </c>
      <c r="R272" s="110">
        <v>0</v>
      </c>
    </row>
    <row r="273" spans="3:18" ht="22.5" customHeight="1" x14ac:dyDescent="0.25">
      <c r="C273" s="237" t="s">
        <v>25</v>
      </c>
      <c r="D273" s="401"/>
      <c r="E273" s="253">
        <v>4</v>
      </c>
      <c r="F273" s="253">
        <v>0</v>
      </c>
      <c r="G273" s="253">
        <v>12</v>
      </c>
      <c r="H273" s="253">
        <v>133540</v>
      </c>
      <c r="I273" s="253">
        <v>0</v>
      </c>
      <c r="J273" s="253">
        <v>51</v>
      </c>
      <c r="K273" s="253">
        <v>4</v>
      </c>
      <c r="L273" s="253">
        <v>9</v>
      </c>
      <c r="M273" s="253">
        <v>9</v>
      </c>
      <c r="N273" s="253">
        <v>2</v>
      </c>
      <c r="O273" s="255">
        <v>2</v>
      </c>
      <c r="P273" s="244">
        <f t="shared" si="40"/>
        <v>11</v>
      </c>
      <c r="Q273" s="113">
        <v>10</v>
      </c>
      <c r="R273" s="112">
        <v>0</v>
      </c>
    </row>
    <row r="274" spans="3:18" ht="22.5" customHeight="1" x14ac:dyDescent="0.25">
      <c r="C274" s="238" t="s">
        <v>161</v>
      </c>
      <c r="D274" s="401"/>
      <c r="E274" s="249">
        <v>9</v>
      </c>
      <c r="F274" s="249">
        <v>20</v>
      </c>
      <c r="G274" s="250">
        <v>0</v>
      </c>
      <c r="H274" s="249">
        <v>110000</v>
      </c>
      <c r="I274" s="249">
        <v>4500</v>
      </c>
      <c r="J274" s="249">
        <v>12</v>
      </c>
      <c r="K274" s="251">
        <v>17</v>
      </c>
      <c r="L274" s="251">
        <v>13</v>
      </c>
      <c r="M274" s="251">
        <v>11</v>
      </c>
      <c r="N274" s="251">
        <v>2</v>
      </c>
      <c r="O274" s="251">
        <v>2</v>
      </c>
      <c r="P274" s="244">
        <f t="shared" si="40"/>
        <v>13</v>
      </c>
      <c r="Q274" s="135">
        <v>5</v>
      </c>
      <c r="R274" s="135">
        <v>0</v>
      </c>
    </row>
    <row r="275" spans="3:18" ht="22.5" customHeight="1" x14ac:dyDescent="0.25">
      <c r="C275" s="237" t="s">
        <v>85</v>
      </c>
      <c r="D275" s="436"/>
      <c r="E275" s="251">
        <v>5.4</v>
      </c>
      <c r="F275" s="251">
        <v>392</v>
      </c>
      <c r="G275" s="251">
        <v>0</v>
      </c>
      <c r="H275" s="251">
        <v>0</v>
      </c>
      <c r="I275" s="251">
        <v>41345</v>
      </c>
      <c r="J275" s="251">
        <v>0</v>
      </c>
      <c r="K275" s="251">
        <v>14</v>
      </c>
      <c r="L275" s="251">
        <v>36</v>
      </c>
      <c r="M275" s="251">
        <v>36</v>
      </c>
      <c r="N275" s="251">
        <v>0</v>
      </c>
      <c r="O275" s="251">
        <v>0</v>
      </c>
      <c r="P275" s="244">
        <f t="shared" si="40"/>
        <v>36</v>
      </c>
      <c r="Q275" s="114">
        <v>32</v>
      </c>
      <c r="R275" s="114">
        <v>0</v>
      </c>
    </row>
    <row r="276" spans="3:18" x14ac:dyDescent="0.25">
      <c r="C276" s="402"/>
      <c r="D276" s="403"/>
      <c r="E276" s="252">
        <f>E271+E272+E273+E274+E275</f>
        <v>44.1</v>
      </c>
      <c r="F276" s="252">
        <f t="shared" ref="F276:R276" si="41">F271+F272+F273+F274+F275</f>
        <v>822</v>
      </c>
      <c r="G276" s="252">
        <f t="shared" si="41"/>
        <v>165</v>
      </c>
      <c r="H276" s="252">
        <f t="shared" si="41"/>
        <v>745400</v>
      </c>
      <c r="I276" s="252">
        <f t="shared" si="41"/>
        <v>251910</v>
      </c>
      <c r="J276" s="252">
        <f t="shared" si="41"/>
        <v>195</v>
      </c>
      <c r="K276" s="252">
        <f t="shared" si="41"/>
        <v>79</v>
      </c>
      <c r="L276" s="252">
        <f t="shared" si="41"/>
        <v>126</v>
      </c>
      <c r="M276" s="252">
        <f t="shared" si="41"/>
        <v>125</v>
      </c>
      <c r="N276" s="252">
        <f t="shared" si="41"/>
        <v>50</v>
      </c>
      <c r="O276" s="252">
        <f t="shared" si="41"/>
        <v>48</v>
      </c>
      <c r="P276" s="252">
        <f t="shared" si="41"/>
        <v>173</v>
      </c>
      <c r="Q276" s="252">
        <f t="shared" si="41"/>
        <v>181</v>
      </c>
      <c r="R276" s="252">
        <f t="shared" si="41"/>
        <v>13</v>
      </c>
    </row>
    <row r="280" spans="3:18" ht="18.75" x14ac:dyDescent="0.3">
      <c r="C280" s="451" t="s">
        <v>248</v>
      </c>
      <c r="D280" s="451"/>
      <c r="E280" s="451"/>
      <c r="F280" s="451"/>
      <c r="G280" s="451"/>
      <c r="H280" s="451"/>
      <c r="I280" s="451"/>
      <c r="J280" s="451"/>
      <c r="K280" s="451"/>
      <c r="L280" s="451"/>
      <c r="M280" s="451"/>
      <c r="N280" s="451"/>
      <c r="O280" s="254"/>
      <c r="P280" s="254"/>
      <c r="Q280" s="254"/>
      <c r="R280" s="254"/>
    </row>
    <row r="281" spans="3:18" x14ac:dyDescent="0.25">
      <c r="C281" s="254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</row>
    <row r="282" spans="3:18" ht="38.25" customHeight="1" x14ac:dyDescent="0.25">
      <c r="C282" s="406" t="s">
        <v>5</v>
      </c>
      <c r="D282" s="406" t="s">
        <v>12</v>
      </c>
      <c r="E282" s="406" t="s">
        <v>6</v>
      </c>
      <c r="F282" s="406" t="s">
        <v>17</v>
      </c>
      <c r="G282" s="406" t="s">
        <v>15</v>
      </c>
      <c r="H282" s="406" t="s">
        <v>100</v>
      </c>
      <c r="I282" s="406" t="s">
        <v>14</v>
      </c>
      <c r="J282" s="406" t="s">
        <v>13</v>
      </c>
      <c r="K282" s="406" t="s">
        <v>8</v>
      </c>
      <c r="L282" s="398" t="s">
        <v>113</v>
      </c>
      <c r="M282" s="409"/>
      <c r="N282" s="409"/>
      <c r="O282" s="409"/>
      <c r="P282" s="399"/>
      <c r="Q282" s="394" t="s">
        <v>16</v>
      </c>
      <c r="R282" s="395"/>
    </row>
    <row r="283" spans="3:18" ht="30" x14ac:dyDescent="0.25">
      <c r="C283" s="407"/>
      <c r="D283" s="407"/>
      <c r="E283" s="407"/>
      <c r="F283" s="407"/>
      <c r="G283" s="407"/>
      <c r="H283" s="407"/>
      <c r="I283" s="407"/>
      <c r="J283" s="407"/>
      <c r="K283" s="407"/>
      <c r="L283" s="398" t="s">
        <v>1</v>
      </c>
      <c r="M283" s="399"/>
      <c r="N283" s="398" t="s">
        <v>2</v>
      </c>
      <c r="O283" s="399"/>
      <c r="P283" s="236" t="s">
        <v>10</v>
      </c>
      <c r="Q283" s="396"/>
      <c r="R283" s="397"/>
    </row>
    <row r="284" spans="3:18" x14ac:dyDescent="0.25">
      <c r="C284" s="408"/>
      <c r="D284" s="408"/>
      <c r="E284" s="408"/>
      <c r="F284" s="408"/>
      <c r="G284" s="408"/>
      <c r="H284" s="408"/>
      <c r="I284" s="408"/>
      <c r="J284" s="408"/>
      <c r="K284" s="408"/>
      <c r="L284" s="236" t="s">
        <v>4</v>
      </c>
      <c r="M284" s="236" t="s">
        <v>3</v>
      </c>
      <c r="N284" s="236" t="s">
        <v>4</v>
      </c>
      <c r="O284" s="236" t="s">
        <v>3</v>
      </c>
      <c r="P284" s="236" t="s">
        <v>3</v>
      </c>
      <c r="Q284" s="242" t="s">
        <v>1</v>
      </c>
      <c r="R284" s="242" t="s">
        <v>2</v>
      </c>
    </row>
    <row r="285" spans="3:18" ht="26.25" customHeight="1" x14ac:dyDescent="0.25">
      <c r="C285" s="238" t="s">
        <v>0</v>
      </c>
      <c r="D285" s="400">
        <v>42816</v>
      </c>
      <c r="E285" s="244">
        <v>15</v>
      </c>
      <c r="F285" s="244">
        <v>290</v>
      </c>
      <c r="G285" s="244">
        <v>127</v>
      </c>
      <c r="H285" s="245">
        <v>318215</v>
      </c>
      <c r="I285" s="245">
        <v>71700</v>
      </c>
      <c r="J285" s="244">
        <v>81</v>
      </c>
      <c r="K285" s="244">
        <v>27</v>
      </c>
      <c r="L285" s="244">
        <v>53</v>
      </c>
      <c r="M285" s="244">
        <v>53</v>
      </c>
      <c r="N285" s="244">
        <v>47</v>
      </c>
      <c r="O285" s="244">
        <v>47</v>
      </c>
      <c r="P285" s="244">
        <f>M285+O285</f>
        <v>100</v>
      </c>
      <c r="Q285" s="246">
        <v>122</v>
      </c>
      <c r="R285" s="246">
        <v>13</v>
      </c>
    </row>
    <row r="286" spans="3:18" ht="26.25" customHeight="1" x14ac:dyDescent="0.25">
      <c r="C286" s="237" t="s">
        <v>24</v>
      </c>
      <c r="D286" s="401"/>
      <c r="E286" s="110">
        <v>13</v>
      </c>
      <c r="F286" s="110">
        <v>120</v>
      </c>
      <c r="G286" s="110">
        <v>30</v>
      </c>
      <c r="H286" s="110">
        <v>251930</v>
      </c>
      <c r="I286" s="110">
        <v>139665</v>
      </c>
      <c r="J286" s="110">
        <v>12</v>
      </c>
      <c r="K286" s="110">
        <v>15</v>
      </c>
      <c r="L286" s="110">
        <v>20</v>
      </c>
      <c r="M286" s="110">
        <v>21</v>
      </c>
      <c r="N286" s="110">
        <v>3</v>
      </c>
      <c r="O286" s="110">
        <v>3</v>
      </c>
      <c r="P286" s="244">
        <f t="shared" ref="P286:P289" si="42">M286+O286</f>
        <v>24</v>
      </c>
      <c r="Q286" s="110">
        <v>16</v>
      </c>
      <c r="R286" s="110">
        <v>0</v>
      </c>
    </row>
    <row r="287" spans="3:18" ht="26.25" customHeight="1" x14ac:dyDescent="0.25">
      <c r="C287" s="237" t="s">
        <v>25</v>
      </c>
      <c r="D287" s="401"/>
      <c r="E287" s="253">
        <v>7</v>
      </c>
      <c r="F287" s="253">
        <v>0</v>
      </c>
      <c r="G287" s="253">
        <v>72</v>
      </c>
      <c r="H287" s="253">
        <v>290326</v>
      </c>
      <c r="I287" s="253">
        <v>5292</v>
      </c>
      <c r="J287" s="253">
        <v>62</v>
      </c>
      <c r="K287" s="253">
        <v>13</v>
      </c>
      <c r="L287" s="253">
        <v>9</v>
      </c>
      <c r="M287" s="253">
        <v>10</v>
      </c>
      <c r="N287" s="253">
        <v>2</v>
      </c>
      <c r="O287" s="255">
        <v>2</v>
      </c>
      <c r="P287" s="244">
        <f t="shared" si="42"/>
        <v>12</v>
      </c>
      <c r="Q287" s="113">
        <v>10</v>
      </c>
      <c r="R287" s="112">
        <v>0</v>
      </c>
    </row>
    <row r="288" spans="3:18" ht="26.25" customHeight="1" x14ac:dyDescent="0.25">
      <c r="C288" s="238" t="s">
        <v>161</v>
      </c>
      <c r="D288" s="401"/>
      <c r="E288" s="249">
        <v>9</v>
      </c>
      <c r="F288" s="249">
        <v>60</v>
      </c>
      <c r="G288" s="250">
        <v>0</v>
      </c>
      <c r="H288" s="249">
        <v>146090</v>
      </c>
      <c r="I288" s="249">
        <v>4000</v>
      </c>
      <c r="J288" s="249">
        <v>10</v>
      </c>
      <c r="K288" s="251">
        <v>17</v>
      </c>
      <c r="L288" s="251">
        <v>13</v>
      </c>
      <c r="M288" s="251">
        <v>9</v>
      </c>
      <c r="N288" s="251">
        <v>2</v>
      </c>
      <c r="O288" s="251">
        <v>2</v>
      </c>
      <c r="P288" s="244">
        <f t="shared" si="42"/>
        <v>11</v>
      </c>
      <c r="Q288" s="135">
        <v>5</v>
      </c>
      <c r="R288" s="135">
        <v>0</v>
      </c>
    </row>
    <row r="289" spans="3:18" ht="26.25" customHeight="1" x14ac:dyDescent="0.25">
      <c r="C289" s="237" t="s">
        <v>85</v>
      </c>
      <c r="D289" s="436"/>
      <c r="E289" s="251">
        <v>0</v>
      </c>
      <c r="F289" s="251">
        <v>171</v>
      </c>
      <c r="G289" s="251">
        <v>0</v>
      </c>
      <c r="H289" s="251">
        <v>0</v>
      </c>
      <c r="I289" s="251">
        <v>80902</v>
      </c>
      <c r="J289" s="251">
        <v>0</v>
      </c>
      <c r="K289" s="251">
        <v>8</v>
      </c>
      <c r="L289" s="251">
        <v>35</v>
      </c>
      <c r="M289" s="251">
        <v>35</v>
      </c>
      <c r="N289" s="251">
        <v>0</v>
      </c>
      <c r="O289" s="251">
        <v>0</v>
      </c>
      <c r="P289" s="244">
        <f t="shared" si="42"/>
        <v>35</v>
      </c>
      <c r="Q289" s="114">
        <v>32</v>
      </c>
      <c r="R289" s="114">
        <v>0</v>
      </c>
    </row>
    <row r="290" spans="3:18" x14ac:dyDescent="0.25">
      <c r="C290" s="402"/>
      <c r="D290" s="403"/>
      <c r="E290" s="252">
        <f>E285+E286+E287+E288+E289</f>
        <v>44</v>
      </c>
      <c r="F290" s="252">
        <f t="shared" ref="F290:R290" si="43">F285+F286+F287+F288+F289</f>
        <v>641</v>
      </c>
      <c r="G290" s="252">
        <f t="shared" si="43"/>
        <v>229</v>
      </c>
      <c r="H290" s="252">
        <f t="shared" si="43"/>
        <v>1006561</v>
      </c>
      <c r="I290" s="252">
        <f t="shared" si="43"/>
        <v>301559</v>
      </c>
      <c r="J290" s="252">
        <f t="shared" si="43"/>
        <v>165</v>
      </c>
      <c r="K290" s="252">
        <f t="shared" si="43"/>
        <v>80</v>
      </c>
      <c r="L290" s="252">
        <f t="shared" si="43"/>
        <v>130</v>
      </c>
      <c r="M290" s="252">
        <f t="shared" si="43"/>
        <v>128</v>
      </c>
      <c r="N290" s="252">
        <f t="shared" si="43"/>
        <v>54</v>
      </c>
      <c r="O290" s="252">
        <f t="shared" si="43"/>
        <v>54</v>
      </c>
      <c r="P290" s="252">
        <f t="shared" si="43"/>
        <v>182</v>
      </c>
      <c r="Q290" s="252">
        <f t="shared" si="43"/>
        <v>185</v>
      </c>
      <c r="R290" s="252">
        <f t="shared" si="43"/>
        <v>13</v>
      </c>
    </row>
    <row r="291" spans="3:18" x14ac:dyDescent="0.25">
      <c r="D291" t="s">
        <v>249</v>
      </c>
    </row>
    <row r="293" spans="3:18" ht="18.75" x14ac:dyDescent="0.3">
      <c r="C293" s="451" t="s">
        <v>250</v>
      </c>
      <c r="D293" s="451"/>
      <c r="E293" s="451"/>
      <c r="F293" s="451"/>
      <c r="G293" s="451"/>
      <c r="H293" s="451"/>
      <c r="I293" s="451"/>
      <c r="J293" s="451"/>
      <c r="K293" s="451"/>
      <c r="L293" s="451"/>
      <c r="M293" s="451"/>
      <c r="N293" s="451"/>
      <c r="O293" s="254"/>
      <c r="P293" s="254"/>
      <c r="Q293" s="254"/>
      <c r="R293" s="254"/>
    </row>
    <row r="294" spans="3:18" x14ac:dyDescent="0.25">
      <c r="C294" s="254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</row>
    <row r="295" spans="3:18" ht="27.75" customHeight="1" x14ac:dyDescent="0.25">
      <c r="C295" s="406" t="s">
        <v>5</v>
      </c>
      <c r="D295" s="406" t="s">
        <v>12</v>
      </c>
      <c r="E295" s="406" t="s">
        <v>6</v>
      </c>
      <c r="F295" s="406" t="s">
        <v>17</v>
      </c>
      <c r="G295" s="406" t="s">
        <v>15</v>
      </c>
      <c r="H295" s="406" t="s">
        <v>100</v>
      </c>
      <c r="I295" s="406" t="s">
        <v>14</v>
      </c>
      <c r="J295" s="406" t="s">
        <v>13</v>
      </c>
      <c r="K295" s="406" t="s">
        <v>8</v>
      </c>
      <c r="L295" s="398" t="s">
        <v>113</v>
      </c>
      <c r="M295" s="409"/>
      <c r="N295" s="409"/>
      <c r="O295" s="409"/>
      <c r="P295" s="399"/>
      <c r="Q295" s="394" t="s">
        <v>16</v>
      </c>
      <c r="R295" s="395"/>
    </row>
    <row r="296" spans="3:18" ht="30" x14ac:dyDescent="0.25">
      <c r="C296" s="407"/>
      <c r="D296" s="407"/>
      <c r="E296" s="407"/>
      <c r="F296" s="407"/>
      <c r="G296" s="407"/>
      <c r="H296" s="407"/>
      <c r="I296" s="407"/>
      <c r="J296" s="407"/>
      <c r="K296" s="407"/>
      <c r="L296" s="398" t="s">
        <v>1</v>
      </c>
      <c r="M296" s="399"/>
      <c r="N296" s="398" t="s">
        <v>2</v>
      </c>
      <c r="O296" s="399"/>
      <c r="P296" s="236" t="s">
        <v>10</v>
      </c>
      <c r="Q296" s="396"/>
      <c r="R296" s="397"/>
    </row>
    <row r="297" spans="3:18" x14ac:dyDescent="0.25">
      <c r="C297" s="408"/>
      <c r="D297" s="408"/>
      <c r="E297" s="408"/>
      <c r="F297" s="408"/>
      <c r="G297" s="408"/>
      <c r="H297" s="408"/>
      <c r="I297" s="408"/>
      <c r="J297" s="408"/>
      <c r="K297" s="408"/>
      <c r="L297" s="236" t="s">
        <v>4</v>
      </c>
      <c r="M297" s="236" t="s">
        <v>3</v>
      </c>
      <c r="N297" s="236" t="s">
        <v>4</v>
      </c>
      <c r="O297" s="236" t="s">
        <v>3</v>
      </c>
      <c r="P297" s="236" t="s">
        <v>3</v>
      </c>
      <c r="Q297" s="242" t="s">
        <v>1</v>
      </c>
      <c r="R297" s="242" t="s">
        <v>2</v>
      </c>
    </row>
    <row r="298" spans="3:18" ht="23.25" customHeight="1" x14ac:dyDescent="0.25">
      <c r="C298" s="238" t="s">
        <v>0</v>
      </c>
      <c r="D298" s="400">
        <v>42817</v>
      </c>
      <c r="E298" s="244">
        <v>0</v>
      </c>
      <c r="F298" s="244">
        <v>120</v>
      </c>
      <c r="G298" s="244">
        <v>88</v>
      </c>
      <c r="H298" s="245">
        <v>240750</v>
      </c>
      <c r="I298" s="245">
        <v>74200</v>
      </c>
      <c r="J298" s="244">
        <v>83</v>
      </c>
      <c r="K298" s="244">
        <v>48</v>
      </c>
      <c r="L298" s="244">
        <v>63</v>
      </c>
      <c r="M298" s="244">
        <v>61</v>
      </c>
      <c r="N298" s="244">
        <v>44</v>
      </c>
      <c r="O298" s="244">
        <v>41</v>
      </c>
      <c r="P298" s="244">
        <f>M298+O298</f>
        <v>102</v>
      </c>
      <c r="Q298" s="246">
        <v>126</v>
      </c>
      <c r="R298" s="246">
        <v>15</v>
      </c>
    </row>
    <row r="299" spans="3:18" ht="23.25" customHeight="1" x14ac:dyDescent="0.25">
      <c r="C299" s="237" t="s">
        <v>24</v>
      </c>
      <c r="D299" s="401"/>
      <c r="E299" s="110">
        <v>13</v>
      </c>
      <c r="F299" s="110">
        <v>0</v>
      </c>
      <c r="G299" s="110">
        <v>58</v>
      </c>
      <c r="H299" s="110">
        <v>281820</v>
      </c>
      <c r="I299" s="110">
        <v>88060</v>
      </c>
      <c r="J299" s="110">
        <v>7</v>
      </c>
      <c r="K299" s="110">
        <v>25</v>
      </c>
      <c r="L299" s="110">
        <v>21</v>
      </c>
      <c r="M299" s="110">
        <v>22</v>
      </c>
      <c r="N299" s="110">
        <v>2</v>
      </c>
      <c r="O299" s="110">
        <v>3</v>
      </c>
      <c r="P299" s="244">
        <f t="shared" ref="P299:P302" si="44">M299+O299</f>
        <v>25</v>
      </c>
      <c r="Q299" s="110">
        <v>17</v>
      </c>
      <c r="R299" s="110">
        <v>0</v>
      </c>
    </row>
    <row r="300" spans="3:18" ht="23.25" customHeight="1" x14ac:dyDescent="0.25">
      <c r="C300" s="237" t="s">
        <v>25</v>
      </c>
      <c r="D300" s="401"/>
      <c r="E300" s="253">
        <v>9</v>
      </c>
      <c r="F300" s="253">
        <v>0</v>
      </c>
      <c r="G300" s="253">
        <v>76</v>
      </c>
      <c r="H300" s="253">
        <v>271300</v>
      </c>
      <c r="I300" s="253">
        <v>4738</v>
      </c>
      <c r="J300" s="253">
        <v>52</v>
      </c>
      <c r="K300" s="253">
        <v>9</v>
      </c>
      <c r="L300" s="253">
        <v>9</v>
      </c>
      <c r="M300" s="253">
        <v>9</v>
      </c>
      <c r="N300" s="253">
        <v>2</v>
      </c>
      <c r="O300" s="255">
        <v>2</v>
      </c>
      <c r="P300" s="244">
        <f t="shared" si="44"/>
        <v>11</v>
      </c>
      <c r="Q300" s="113">
        <v>7</v>
      </c>
      <c r="R300" s="112">
        <v>0</v>
      </c>
    </row>
    <row r="301" spans="3:18" ht="23.25" customHeight="1" x14ac:dyDescent="0.25">
      <c r="C301" s="238" t="s">
        <v>161</v>
      </c>
      <c r="D301" s="401"/>
      <c r="E301" s="249">
        <v>9</v>
      </c>
      <c r="F301" s="249">
        <v>60</v>
      </c>
      <c r="G301" s="250">
        <v>0</v>
      </c>
      <c r="H301" s="249">
        <v>166110</v>
      </c>
      <c r="I301" s="249">
        <v>8500</v>
      </c>
      <c r="J301" s="249">
        <v>11</v>
      </c>
      <c r="K301" s="251">
        <v>18</v>
      </c>
      <c r="L301" s="251">
        <v>13</v>
      </c>
      <c r="M301" s="251">
        <v>10</v>
      </c>
      <c r="N301" s="251">
        <v>2</v>
      </c>
      <c r="O301" s="251">
        <v>2</v>
      </c>
      <c r="P301" s="244">
        <f t="shared" si="44"/>
        <v>12</v>
      </c>
      <c r="Q301" s="135">
        <v>5</v>
      </c>
      <c r="R301" s="135">
        <v>0</v>
      </c>
    </row>
    <row r="302" spans="3:18" ht="23.25" customHeight="1" x14ac:dyDescent="0.25">
      <c r="C302" s="237" t="s">
        <v>85</v>
      </c>
      <c r="D302" s="436"/>
      <c r="E302" s="251">
        <v>0</v>
      </c>
      <c r="F302" s="251">
        <v>56</v>
      </c>
      <c r="G302" s="251">
        <v>0</v>
      </c>
      <c r="H302" s="251">
        <v>0</v>
      </c>
      <c r="I302" s="251">
        <v>142306</v>
      </c>
      <c r="J302" s="251">
        <v>0</v>
      </c>
      <c r="K302" s="251">
        <v>20</v>
      </c>
      <c r="L302" s="251">
        <v>38</v>
      </c>
      <c r="M302" s="251">
        <v>38</v>
      </c>
      <c r="N302" s="251">
        <v>0</v>
      </c>
      <c r="O302" s="251">
        <v>0</v>
      </c>
      <c r="P302" s="244">
        <f t="shared" si="44"/>
        <v>38</v>
      </c>
      <c r="Q302" s="114">
        <v>33</v>
      </c>
      <c r="R302" s="114">
        <v>0</v>
      </c>
    </row>
    <row r="303" spans="3:18" x14ac:dyDescent="0.25">
      <c r="C303" s="402"/>
      <c r="D303" s="403"/>
      <c r="E303" s="252">
        <f>E298+E299+E300+E301+E302</f>
        <v>31</v>
      </c>
      <c r="F303" s="252">
        <f t="shared" ref="F303:R303" si="45">F298+F299+F300+F301+F302</f>
        <v>236</v>
      </c>
      <c r="G303" s="252">
        <f t="shared" si="45"/>
        <v>222</v>
      </c>
      <c r="H303" s="252">
        <f t="shared" si="45"/>
        <v>959980</v>
      </c>
      <c r="I303" s="252">
        <f t="shared" si="45"/>
        <v>317804</v>
      </c>
      <c r="J303" s="252">
        <f t="shared" si="45"/>
        <v>153</v>
      </c>
      <c r="K303" s="252">
        <f t="shared" si="45"/>
        <v>120</v>
      </c>
      <c r="L303" s="252">
        <f t="shared" si="45"/>
        <v>144</v>
      </c>
      <c r="M303" s="252">
        <f t="shared" si="45"/>
        <v>140</v>
      </c>
      <c r="N303" s="252">
        <f t="shared" si="45"/>
        <v>50</v>
      </c>
      <c r="O303" s="252">
        <f t="shared" si="45"/>
        <v>48</v>
      </c>
      <c r="P303" s="252">
        <f t="shared" si="45"/>
        <v>188</v>
      </c>
      <c r="Q303" s="252">
        <f t="shared" si="45"/>
        <v>188</v>
      </c>
      <c r="R303" s="252">
        <f t="shared" si="45"/>
        <v>15</v>
      </c>
    </row>
    <row r="306" spans="3:18" ht="18.75" x14ac:dyDescent="0.3">
      <c r="C306" s="451" t="s">
        <v>251</v>
      </c>
      <c r="D306" s="451"/>
      <c r="E306" s="451"/>
      <c r="F306" s="451"/>
      <c r="G306" s="451"/>
      <c r="H306" s="451"/>
      <c r="I306" s="451"/>
      <c r="J306" s="451"/>
      <c r="K306" s="451"/>
      <c r="L306" s="451"/>
      <c r="M306" s="451"/>
      <c r="N306" s="451"/>
      <c r="O306" s="254"/>
      <c r="P306" s="254"/>
      <c r="Q306" s="254"/>
      <c r="R306" s="254"/>
    </row>
    <row r="307" spans="3:18" x14ac:dyDescent="0.25"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</row>
    <row r="308" spans="3:18" x14ac:dyDescent="0.25">
      <c r="C308" s="406" t="s">
        <v>5</v>
      </c>
      <c r="D308" s="406" t="s">
        <v>12</v>
      </c>
      <c r="E308" s="406" t="s">
        <v>6</v>
      </c>
      <c r="F308" s="406" t="s">
        <v>17</v>
      </c>
      <c r="G308" s="406" t="s">
        <v>15</v>
      </c>
      <c r="H308" s="406" t="s">
        <v>100</v>
      </c>
      <c r="I308" s="406" t="s">
        <v>14</v>
      </c>
      <c r="J308" s="406" t="s">
        <v>13</v>
      </c>
      <c r="K308" s="406" t="s">
        <v>8</v>
      </c>
      <c r="L308" s="398" t="s">
        <v>113</v>
      </c>
      <c r="M308" s="409"/>
      <c r="N308" s="409"/>
      <c r="O308" s="409"/>
      <c r="P308" s="399"/>
      <c r="Q308" s="394" t="s">
        <v>16</v>
      </c>
      <c r="R308" s="395"/>
    </row>
    <row r="309" spans="3:18" ht="30" x14ac:dyDescent="0.25">
      <c r="C309" s="407"/>
      <c r="D309" s="407"/>
      <c r="E309" s="407"/>
      <c r="F309" s="407"/>
      <c r="G309" s="407"/>
      <c r="H309" s="407"/>
      <c r="I309" s="407"/>
      <c r="J309" s="407"/>
      <c r="K309" s="407"/>
      <c r="L309" s="398" t="s">
        <v>1</v>
      </c>
      <c r="M309" s="399"/>
      <c r="N309" s="398" t="s">
        <v>2</v>
      </c>
      <c r="O309" s="399"/>
      <c r="P309" s="236" t="s">
        <v>10</v>
      </c>
      <c r="Q309" s="396"/>
      <c r="R309" s="397"/>
    </row>
    <row r="310" spans="3:18" x14ac:dyDescent="0.25">
      <c r="C310" s="408"/>
      <c r="D310" s="408"/>
      <c r="E310" s="408"/>
      <c r="F310" s="408"/>
      <c r="G310" s="408"/>
      <c r="H310" s="408"/>
      <c r="I310" s="408"/>
      <c r="J310" s="408"/>
      <c r="K310" s="408"/>
      <c r="L310" s="236" t="s">
        <v>4</v>
      </c>
      <c r="M310" s="236" t="s">
        <v>3</v>
      </c>
      <c r="N310" s="236" t="s">
        <v>4</v>
      </c>
      <c r="O310" s="236" t="s">
        <v>3</v>
      </c>
      <c r="P310" s="236" t="s">
        <v>3</v>
      </c>
      <c r="Q310" s="242" t="s">
        <v>1</v>
      </c>
      <c r="R310" s="242" t="s">
        <v>2</v>
      </c>
    </row>
    <row r="311" spans="3:18" x14ac:dyDescent="0.25">
      <c r="C311" s="238" t="s">
        <v>0</v>
      </c>
      <c r="D311" s="400">
        <v>42818</v>
      </c>
      <c r="E311" s="244">
        <v>0</v>
      </c>
      <c r="F311" s="244">
        <v>140</v>
      </c>
      <c r="G311" s="244">
        <v>168</v>
      </c>
      <c r="H311" s="245">
        <v>232000</v>
      </c>
      <c r="I311" s="245">
        <v>27800</v>
      </c>
      <c r="J311" s="244">
        <v>105</v>
      </c>
      <c r="K311" s="244">
        <v>45</v>
      </c>
      <c r="L311" s="244">
        <v>58</v>
      </c>
      <c r="M311" s="244">
        <v>51</v>
      </c>
      <c r="N311" s="244">
        <v>30</v>
      </c>
      <c r="O311" s="244">
        <v>26</v>
      </c>
      <c r="P311" s="244">
        <f>M311+O311</f>
        <v>77</v>
      </c>
      <c r="Q311" s="246">
        <v>97</v>
      </c>
      <c r="R311" s="246">
        <v>11</v>
      </c>
    </row>
    <row r="312" spans="3:18" x14ac:dyDescent="0.25">
      <c r="C312" s="237" t="s">
        <v>24</v>
      </c>
      <c r="D312" s="401"/>
      <c r="E312" s="110">
        <v>6.5</v>
      </c>
      <c r="F312" s="110">
        <v>0</v>
      </c>
      <c r="G312" s="110">
        <v>51</v>
      </c>
      <c r="H312" s="110">
        <v>103300</v>
      </c>
      <c r="I312" s="110">
        <v>81225</v>
      </c>
      <c r="J312" s="110">
        <v>30</v>
      </c>
      <c r="K312" s="110">
        <v>7</v>
      </c>
      <c r="L312" s="110">
        <v>21</v>
      </c>
      <c r="M312" s="110">
        <v>21</v>
      </c>
      <c r="N312" s="110">
        <v>2</v>
      </c>
      <c r="O312" s="110">
        <v>2</v>
      </c>
      <c r="P312" s="244">
        <f t="shared" ref="P312:P315" si="46">M312+O312</f>
        <v>23</v>
      </c>
      <c r="Q312" s="110">
        <v>17</v>
      </c>
      <c r="R312" s="110">
        <v>0</v>
      </c>
    </row>
    <row r="313" spans="3:18" x14ac:dyDescent="0.25">
      <c r="C313" s="237" t="s">
        <v>25</v>
      </c>
      <c r="D313" s="401"/>
      <c r="E313" s="253">
        <v>8</v>
      </c>
      <c r="F313" s="253">
        <v>0</v>
      </c>
      <c r="G313" s="253">
        <v>72</v>
      </c>
      <c r="H313" s="253">
        <v>242850</v>
      </c>
      <c r="I313" s="253">
        <v>6954</v>
      </c>
      <c r="J313" s="253">
        <v>62</v>
      </c>
      <c r="K313" s="253">
        <v>16</v>
      </c>
      <c r="L313" s="253">
        <v>9</v>
      </c>
      <c r="M313" s="253">
        <v>9</v>
      </c>
      <c r="N313" s="253">
        <v>2</v>
      </c>
      <c r="O313" s="255">
        <v>2</v>
      </c>
      <c r="P313" s="244">
        <f t="shared" si="46"/>
        <v>11</v>
      </c>
      <c r="Q313" s="113">
        <v>7</v>
      </c>
      <c r="R313" s="112">
        <v>0</v>
      </c>
    </row>
    <row r="314" spans="3:18" x14ac:dyDescent="0.25">
      <c r="C314" s="238" t="s">
        <v>161</v>
      </c>
      <c r="D314" s="401"/>
      <c r="E314" s="249">
        <v>9</v>
      </c>
      <c r="F314" s="249">
        <v>80</v>
      </c>
      <c r="G314" s="250">
        <v>0</v>
      </c>
      <c r="H314" s="249">
        <v>131153</v>
      </c>
      <c r="I314" s="249">
        <v>3000</v>
      </c>
      <c r="J314" s="249">
        <v>10</v>
      </c>
      <c r="K314" s="251">
        <v>16</v>
      </c>
      <c r="L314" s="251">
        <v>13</v>
      </c>
      <c r="M314" s="251">
        <v>11</v>
      </c>
      <c r="N314" s="251">
        <v>2</v>
      </c>
      <c r="O314" s="251">
        <v>2</v>
      </c>
      <c r="P314" s="244">
        <f t="shared" si="46"/>
        <v>13</v>
      </c>
      <c r="Q314" s="135">
        <v>5</v>
      </c>
      <c r="R314" s="135">
        <v>0</v>
      </c>
    </row>
    <row r="315" spans="3:18" x14ac:dyDescent="0.25">
      <c r="C315" s="237" t="s">
        <v>85</v>
      </c>
      <c r="D315" s="436"/>
      <c r="E315" s="251">
        <v>0.4</v>
      </c>
      <c r="F315" s="251">
        <v>110</v>
      </c>
      <c r="G315" s="251">
        <v>0</v>
      </c>
      <c r="H315" s="251">
        <v>0</v>
      </c>
      <c r="I315" s="251">
        <v>84958</v>
      </c>
      <c r="J315" s="251">
        <v>0</v>
      </c>
      <c r="K315" s="251">
        <v>12</v>
      </c>
      <c r="L315" s="251">
        <v>39</v>
      </c>
      <c r="M315" s="251">
        <v>39</v>
      </c>
      <c r="N315" s="251">
        <v>0</v>
      </c>
      <c r="O315" s="251">
        <v>0</v>
      </c>
      <c r="P315" s="244">
        <f t="shared" si="46"/>
        <v>39</v>
      </c>
      <c r="Q315" s="114">
        <v>19</v>
      </c>
      <c r="R315" s="114">
        <v>0</v>
      </c>
    </row>
    <row r="316" spans="3:18" x14ac:dyDescent="0.25">
      <c r="C316" s="402"/>
      <c r="D316" s="403"/>
      <c r="E316" s="252">
        <f>E311+E312+E313+E314+E315</f>
        <v>23.9</v>
      </c>
      <c r="F316" s="252">
        <f t="shared" ref="F316:R316" si="47">F311+F312+F313+F314+F315</f>
        <v>330</v>
      </c>
      <c r="G316" s="252">
        <f t="shared" si="47"/>
        <v>291</v>
      </c>
      <c r="H316" s="252">
        <f t="shared" si="47"/>
        <v>709303</v>
      </c>
      <c r="I316" s="252">
        <f t="shared" si="47"/>
        <v>203937</v>
      </c>
      <c r="J316" s="252">
        <f t="shared" si="47"/>
        <v>207</v>
      </c>
      <c r="K316" s="252">
        <f t="shared" si="47"/>
        <v>96</v>
      </c>
      <c r="L316" s="252">
        <f t="shared" si="47"/>
        <v>140</v>
      </c>
      <c r="M316" s="252">
        <f t="shared" si="47"/>
        <v>131</v>
      </c>
      <c r="N316" s="252">
        <f t="shared" si="47"/>
        <v>36</v>
      </c>
      <c r="O316" s="252">
        <f t="shared" si="47"/>
        <v>32</v>
      </c>
      <c r="P316" s="252">
        <f t="shared" si="47"/>
        <v>163</v>
      </c>
      <c r="Q316" s="252">
        <f t="shared" si="47"/>
        <v>145</v>
      </c>
      <c r="R316" s="252">
        <f t="shared" si="47"/>
        <v>11</v>
      </c>
    </row>
    <row r="319" spans="3:18" ht="18.75" x14ac:dyDescent="0.3">
      <c r="C319" s="451" t="s">
        <v>252</v>
      </c>
      <c r="D319" s="451"/>
      <c r="E319" s="451"/>
      <c r="F319" s="451"/>
      <c r="G319" s="451"/>
      <c r="H319" s="451"/>
      <c r="I319" s="451"/>
      <c r="J319" s="451"/>
      <c r="K319" s="451"/>
      <c r="L319" s="451"/>
      <c r="M319" s="451"/>
      <c r="N319" s="451"/>
      <c r="O319" s="254"/>
      <c r="P319" s="254"/>
      <c r="Q319" s="254"/>
      <c r="R319" s="254"/>
    </row>
    <row r="320" spans="3:18" x14ac:dyDescent="0.25">
      <c r="C320" s="254"/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</row>
    <row r="321" spans="3:18" x14ac:dyDescent="0.25">
      <c r="C321" s="406" t="s">
        <v>5</v>
      </c>
      <c r="D321" s="406" t="s">
        <v>12</v>
      </c>
      <c r="E321" s="406" t="s">
        <v>6</v>
      </c>
      <c r="F321" s="406" t="s">
        <v>17</v>
      </c>
      <c r="G321" s="406" t="s">
        <v>15</v>
      </c>
      <c r="H321" s="406" t="s">
        <v>100</v>
      </c>
      <c r="I321" s="406" t="s">
        <v>14</v>
      </c>
      <c r="J321" s="406" t="s">
        <v>13</v>
      </c>
      <c r="K321" s="406" t="s">
        <v>8</v>
      </c>
      <c r="L321" s="398" t="s">
        <v>113</v>
      </c>
      <c r="M321" s="409"/>
      <c r="N321" s="409"/>
      <c r="O321" s="409"/>
      <c r="P321" s="399"/>
      <c r="Q321" s="394" t="s">
        <v>16</v>
      </c>
      <c r="R321" s="395"/>
    </row>
    <row r="322" spans="3:18" ht="30" x14ac:dyDescent="0.25">
      <c r="C322" s="407"/>
      <c r="D322" s="407"/>
      <c r="E322" s="407"/>
      <c r="F322" s="407"/>
      <c r="G322" s="407"/>
      <c r="H322" s="407"/>
      <c r="I322" s="407"/>
      <c r="J322" s="407"/>
      <c r="K322" s="407"/>
      <c r="L322" s="398" t="s">
        <v>1</v>
      </c>
      <c r="M322" s="399"/>
      <c r="N322" s="398" t="s">
        <v>2</v>
      </c>
      <c r="O322" s="399"/>
      <c r="P322" s="236" t="s">
        <v>10</v>
      </c>
      <c r="Q322" s="396"/>
      <c r="R322" s="397"/>
    </row>
    <row r="323" spans="3:18" x14ac:dyDescent="0.25">
      <c r="C323" s="408"/>
      <c r="D323" s="408"/>
      <c r="E323" s="408"/>
      <c r="F323" s="408"/>
      <c r="G323" s="408"/>
      <c r="H323" s="408"/>
      <c r="I323" s="408"/>
      <c r="J323" s="408"/>
      <c r="K323" s="408"/>
      <c r="L323" s="236" t="s">
        <v>4</v>
      </c>
      <c r="M323" s="236" t="s">
        <v>3</v>
      </c>
      <c r="N323" s="236" t="s">
        <v>4</v>
      </c>
      <c r="O323" s="236" t="s">
        <v>3</v>
      </c>
      <c r="P323" s="236" t="s">
        <v>3</v>
      </c>
      <c r="Q323" s="242" t="s">
        <v>1</v>
      </c>
      <c r="R323" s="242" t="s">
        <v>2</v>
      </c>
    </row>
    <row r="324" spans="3:18" x14ac:dyDescent="0.25">
      <c r="C324" s="238" t="s">
        <v>0</v>
      </c>
      <c r="D324" s="400">
        <v>42819</v>
      </c>
      <c r="E324" s="244">
        <v>0</v>
      </c>
      <c r="F324" s="244">
        <v>0</v>
      </c>
      <c r="G324" s="244">
        <v>100</v>
      </c>
      <c r="H324" s="245">
        <v>277950</v>
      </c>
      <c r="I324" s="245">
        <v>50000</v>
      </c>
      <c r="J324" s="244">
        <v>106</v>
      </c>
      <c r="K324" s="244">
        <v>30</v>
      </c>
      <c r="L324" s="244">
        <v>35</v>
      </c>
      <c r="M324" s="244">
        <v>31</v>
      </c>
      <c r="N324" s="244">
        <v>29</v>
      </c>
      <c r="O324" s="244">
        <v>26</v>
      </c>
      <c r="P324" s="244">
        <f>M324+O324</f>
        <v>57</v>
      </c>
      <c r="Q324" s="246">
        <v>42</v>
      </c>
      <c r="R324" s="246">
        <v>8</v>
      </c>
    </row>
    <row r="325" spans="3:18" x14ac:dyDescent="0.25">
      <c r="C325" s="237" t="s">
        <v>24</v>
      </c>
      <c r="D325" s="401"/>
      <c r="E325" s="110">
        <v>6.2</v>
      </c>
      <c r="F325" s="110">
        <v>0</v>
      </c>
      <c r="G325" s="110">
        <v>9</v>
      </c>
      <c r="H325" s="110">
        <v>231700</v>
      </c>
      <c r="I325" s="110">
        <v>21200</v>
      </c>
      <c r="J325" s="110">
        <v>11</v>
      </c>
      <c r="K325" s="110">
        <v>31</v>
      </c>
      <c r="L325" s="110">
        <v>4</v>
      </c>
      <c r="M325" s="110">
        <v>3</v>
      </c>
      <c r="N325" s="110">
        <v>3</v>
      </c>
      <c r="O325" s="110">
        <v>3</v>
      </c>
      <c r="P325" s="244">
        <f t="shared" ref="P325:P328" si="48">M325+O325</f>
        <v>6</v>
      </c>
      <c r="Q325" s="110">
        <v>4</v>
      </c>
      <c r="R325" s="110">
        <v>0</v>
      </c>
    </row>
    <row r="326" spans="3:18" x14ac:dyDescent="0.25">
      <c r="C326" s="237" t="s">
        <v>25</v>
      </c>
      <c r="D326" s="401"/>
      <c r="E326" s="253">
        <v>9</v>
      </c>
      <c r="F326" s="253">
        <v>0</v>
      </c>
      <c r="G326" s="253">
        <v>51</v>
      </c>
      <c r="H326" s="253">
        <v>281680</v>
      </c>
      <c r="I326" s="253">
        <v>7268</v>
      </c>
      <c r="J326" s="253">
        <v>62</v>
      </c>
      <c r="K326" s="253">
        <v>17</v>
      </c>
      <c r="L326" s="253">
        <v>9</v>
      </c>
      <c r="M326" s="253">
        <v>9</v>
      </c>
      <c r="N326" s="253">
        <v>2</v>
      </c>
      <c r="O326" s="255">
        <v>2</v>
      </c>
      <c r="P326" s="244">
        <f t="shared" si="48"/>
        <v>11</v>
      </c>
      <c r="Q326" s="113">
        <v>7</v>
      </c>
      <c r="R326" s="112">
        <v>0</v>
      </c>
    </row>
    <row r="327" spans="3:18" x14ac:dyDescent="0.25">
      <c r="C327" s="238" t="s">
        <v>161</v>
      </c>
      <c r="D327" s="401"/>
      <c r="E327" s="249">
        <v>9</v>
      </c>
      <c r="F327" s="249">
        <v>0</v>
      </c>
      <c r="G327" s="250">
        <v>0</v>
      </c>
      <c r="H327" s="249">
        <v>92890</v>
      </c>
      <c r="I327" s="249">
        <v>0</v>
      </c>
      <c r="J327" s="249">
        <v>10</v>
      </c>
      <c r="K327" s="251">
        <v>16</v>
      </c>
      <c r="L327" s="251">
        <v>2</v>
      </c>
      <c r="M327" s="251">
        <v>1</v>
      </c>
      <c r="N327" s="251">
        <v>2</v>
      </c>
      <c r="O327" s="251">
        <v>1</v>
      </c>
      <c r="P327" s="244">
        <f t="shared" si="48"/>
        <v>2</v>
      </c>
      <c r="Q327" s="135">
        <v>0</v>
      </c>
      <c r="R327" s="135">
        <v>0</v>
      </c>
    </row>
    <row r="328" spans="3:18" x14ac:dyDescent="0.25">
      <c r="C328" s="237" t="s">
        <v>85</v>
      </c>
      <c r="D328" s="436"/>
      <c r="E328" s="251">
        <v>0</v>
      </c>
      <c r="F328" s="251">
        <v>0</v>
      </c>
      <c r="G328" s="251">
        <v>0</v>
      </c>
      <c r="H328" s="251">
        <v>0</v>
      </c>
      <c r="I328" s="251">
        <v>0</v>
      </c>
      <c r="J328" s="251">
        <v>0</v>
      </c>
      <c r="K328" s="251">
        <v>0</v>
      </c>
      <c r="L328" s="251">
        <v>0</v>
      </c>
      <c r="M328" s="251">
        <v>0</v>
      </c>
      <c r="N328" s="251">
        <v>0</v>
      </c>
      <c r="O328" s="251">
        <v>0</v>
      </c>
      <c r="P328" s="244">
        <f t="shared" si="48"/>
        <v>0</v>
      </c>
      <c r="Q328" s="114">
        <v>0</v>
      </c>
      <c r="R328" s="114">
        <v>0</v>
      </c>
    </row>
    <row r="329" spans="3:18" x14ac:dyDescent="0.25">
      <c r="C329" s="402"/>
      <c r="D329" s="403"/>
      <c r="E329" s="252">
        <f>E324+E325+E326+E327+E328</f>
        <v>24.2</v>
      </c>
      <c r="F329" s="252">
        <f t="shared" ref="F329:R329" si="49">F324+F325+F326+F327+F328</f>
        <v>0</v>
      </c>
      <c r="G329" s="252">
        <f t="shared" si="49"/>
        <v>160</v>
      </c>
      <c r="H329" s="252">
        <f t="shared" si="49"/>
        <v>884220</v>
      </c>
      <c r="I329" s="252">
        <f t="shared" si="49"/>
        <v>78468</v>
      </c>
      <c r="J329" s="252">
        <f t="shared" si="49"/>
        <v>189</v>
      </c>
      <c r="K329" s="252">
        <f t="shared" si="49"/>
        <v>94</v>
      </c>
      <c r="L329" s="252">
        <f t="shared" si="49"/>
        <v>50</v>
      </c>
      <c r="M329" s="252">
        <f t="shared" si="49"/>
        <v>44</v>
      </c>
      <c r="N329" s="252">
        <f t="shared" si="49"/>
        <v>36</v>
      </c>
      <c r="O329" s="252">
        <f t="shared" si="49"/>
        <v>32</v>
      </c>
      <c r="P329" s="252">
        <f t="shared" si="49"/>
        <v>76</v>
      </c>
      <c r="Q329" s="252">
        <f t="shared" si="49"/>
        <v>53</v>
      </c>
      <c r="R329" s="252">
        <f t="shared" si="49"/>
        <v>8</v>
      </c>
    </row>
    <row r="332" spans="3:18" ht="18.75" x14ac:dyDescent="0.3">
      <c r="C332" s="451" t="s">
        <v>253</v>
      </c>
      <c r="D332" s="451"/>
      <c r="E332" s="451"/>
      <c r="F332" s="451"/>
      <c r="G332" s="451"/>
      <c r="H332" s="451"/>
      <c r="I332" s="451"/>
      <c r="J332" s="451"/>
      <c r="K332" s="451"/>
      <c r="L332" s="451"/>
      <c r="M332" s="451"/>
      <c r="N332" s="451"/>
      <c r="O332" s="254"/>
      <c r="P332" s="254"/>
      <c r="Q332" s="254"/>
      <c r="R332" s="254"/>
    </row>
    <row r="333" spans="3:18" x14ac:dyDescent="0.25">
      <c r="C333" s="254"/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</row>
    <row r="334" spans="3:18" ht="33" customHeight="1" x14ac:dyDescent="0.25">
      <c r="C334" s="406" t="s">
        <v>5</v>
      </c>
      <c r="D334" s="406" t="s">
        <v>12</v>
      </c>
      <c r="E334" s="406" t="s">
        <v>6</v>
      </c>
      <c r="F334" s="406" t="s">
        <v>17</v>
      </c>
      <c r="G334" s="406" t="s">
        <v>15</v>
      </c>
      <c r="H334" s="406" t="s">
        <v>100</v>
      </c>
      <c r="I334" s="406" t="s">
        <v>14</v>
      </c>
      <c r="J334" s="406" t="s">
        <v>13</v>
      </c>
      <c r="K334" s="406" t="s">
        <v>8</v>
      </c>
      <c r="L334" s="398" t="s">
        <v>113</v>
      </c>
      <c r="M334" s="409"/>
      <c r="N334" s="409"/>
      <c r="O334" s="409"/>
      <c r="P334" s="399"/>
      <c r="Q334" s="394" t="s">
        <v>16</v>
      </c>
      <c r="R334" s="395"/>
    </row>
    <row r="335" spans="3:18" ht="30" x14ac:dyDescent="0.25">
      <c r="C335" s="407"/>
      <c r="D335" s="407"/>
      <c r="E335" s="407"/>
      <c r="F335" s="407"/>
      <c r="G335" s="407"/>
      <c r="H335" s="407"/>
      <c r="I335" s="407"/>
      <c r="J335" s="407"/>
      <c r="K335" s="407"/>
      <c r="L335" s="398" t="s">
        <v>1</v>
      </c>
      <c r="M335" s="399"/>
      <c r="N335" s="398" t="s">
        <v>2</v>
      </c>
      <c r="O335" s="399"/>
      <c r="P335" s="236" t="s">
        <v>10</v>
      </c>
      <c r="Q335" s="396"/>
      <c r="R335" s="397"/>
    </row>
    <row r="336" spans="3:18" x14ac:dyDescent="0.25">
      <c r="C336" s="408"/>
      <c r="D336" s="408"/>
      <c r="E336" s="408"/>
      <c r="F336" s="408"/>
      <c r="G336" s="408"/>
      <c r="H336" s="408"/>
      <c r="I336" s="408"/>
      <c r="J336" s="408"/>
      <c r="K336" s="408"/>
      <c r="L336" s="236" t="s">
        <v>4</v>
      </c>
      <c r="M336" s="236" t="s">
        <v>3</v>
      </c>
      <c r="N336" s="236" t="s">
        <v>4</v>
      </c>
      <c r="O336" s="236" t="s">
        <v>3</v>
      </c>
      <c r="P336" s="236" t="s">
        <v>3</v>
      </c>
      <c r="Q336" s="242" t="s">
        <v>1</v>
      </c>
      <c r="R336" s="242" t="s">
        <v>2</v>
      </c>
    </row>
    <row r="337" spans="3:18" x14ac:dyDescent="0.25">
      <c r="C337" s="238" t="s">
        <v>0</v>
      </c>
      <c r="D337" s="400">
        <v>42820</v>
      </c>
      <c r="E337" s="244">
        <v>0</v>
      </c>
      <c r="F337" s="244">
        <v>80</v>
      </c>
      <c r="G337" s="244">
        <v>108</v>
      </c>
      <c r="H337" s="245">
        <v>559040</v>
      </c>
      <c r="I337" s="245">
        <v>83000</v>
      </c>
      <c r="J337" s="244">
        <v>141</v>
      </c>
      <c r="K337" s="244">
        <v>54</v>
      </c>
      <c r="L337" s="244">
        <v>30</v>
      </c>
      <c r="M337" s="244">
        <v>26</v>
      </c>
      <c r="N337" s="244">
        <v>48</v>
      </c>
      <c r="O337" s="244">
        <v>40</v>
      </c>
      <c r="P337" s="244">
        <f>M337+O337</f>
        <v>66</v>
      </c>
      <c r="Q337" s="246">
        <v>0</v>
      </c>
      <c r="R337" s="246">
        <v>14</v>
      </c>
    </row>
    <row r="338" spans="3:18" x14ac:dyDescent="0.25">
      <c r="C338" s="237" t="s">
        <v>24</v>
      </c>
      <c r="D338" s="401"/>
      <c r="E338" s="110">
        <v>6.5</v>
      </c>
      <c r="F338" s="110">
        <v>0</v>
      </c>
      <c r="G338" s="110">
        <v>9</v>
      </c>
      <c r="H338" s="110">
        <v>221120</v>
      </c>
      <c r="I338" s="110">
        <v>19920</v>
      </c>
      <c r="J338" s="110">
        <v>6</v>
      </c>
      <c r="K338" s="110">
        <v>28</v>
      </c>
      <c r="L338" s="110">
        <v>4</v>
      </c>
      <c r="M338" s="110">
        <v>3</v>
      </c>
      <c r="N338" s="110">
        <v>3</v>
      </c>
      <c r="O338" s="110">
        <v>3</v>
      </c>
      <c r="P338" s="244">
        <f t="shared" ref="P338:P341" si="50">M338+O338</f>
        <v>6</v>
      </c>
      <c r="Q338" s="110">
        <v>6</v>
      </c>
      <c r="R338" s="110">
        <v>2</v>
      </c>
    </row>
    <row r="339" spans="3:18" x14ac:dyDescent="0.25">
      <c r="C339" s="237" t="s">
        <v>25</v>
      </c>
      <c r="D339" s="401"/>
      <c r="E339" s="253">
        <v>9</v>
      </c>
      <c r="F339" s="253">
        <v>0</v>
      </c>
      <c r="G339" s="253">
        <v>36</v>
      </c>
      <c r="H339" s="253">
        <v>210260</v>
      </c>
      <c r="I339" s="253">
        <v>0</v>
      </c>
      <c r="J339" s="253">
        <v>44</v>
      </c>
      <c r="K339" s="253">
        <v>8</v>
      </c>
      <c r="L339" s="253">
        <v>4</v>
      </c>
      <c r="M339" s="253">
        <v>4</v>
      </c>
      <c r="N339" s="253">
        <v>2</v>
      </c>
      <c r="O339" s="255">
        <v>2</v>
      </c>
      <c r="P339" s="244">
        <f t="shared" si="50"/>
        <v>6</v>
      </c>
      <c r="Q339" s="113">
        <v>7</v>
      </c>
      <c r="R339" s="112">
        <v>0</v>
      </c>
    </row>
    <row r="340" spans="3:18" x14ac:dyDescent="0.25">
      <c r="C340" s="238" t="s">
        <v>161</v>
      </c>
      <c r="D340" s="401"/>
      <c r="E340" s="249">
        <v>9</v>
      </c>
      <c r="F340" s="249">
        <v>0</v>
      </c>
      <c r="G340" s="250">
        <v>0</v>
      </c>
      <c r="H340" s="249">
        <v>84890</v>
      </c>
      <c r="I340" s="249">
        <v>5500</v>
      </c>
      <c r="J340" s="249">
        <v>10</v>
      </c>
      <c r="K340" s="251">
        <v>16</v>
      </c>
      <c r="L340" s="251">
        <v>2</v>
      </c>
      <c r="M340" s="251">
        <v>2</v>
      </c>
      <c r="N340" s="251">
        <v>2</v>
      </c>
      <c r="O340" s="251">
        <v>2</v>
      </c>
      <c r="P340" s="244">
        <f t="shared" si="50"/>
        <v>4</v>
      </c>
      <c r="Q340" s="135">
        <v>0</v>
      </c>
      <c r="R340" s="135">
        <v>0</v>
      </c>
    </row>
    <row r="341" spans="3:18" x14ac:dyDescent="0.25">
      <c r="C341" s="237" t="s">
        <v>85</v>
      </c>
      <c r="D341" s="436"/>
      <c r="E341" s="251">
        <v>0</v>
      </c>
      <c r="F341" s="251">
        <v>15</v>
      </c>
      <c r="G341" s="251">
        <v>0</v>
      </c>
      <c r="H341" s="251">
        <v>0</v>
      </c>
      <c r="I341" s="251">
        <v>138746</v>
      </c>
      <c r="J341" s="251">
        <v>0</v>
      </c>
      <c r="K341" s="251">
        <v>13</v>
      </c>
      <c r="L341" s="251">
        <v>21</v>
      </c>
      <c r="M341" s="251">
        <v>21</v>
      </c>
      <c r="N341" s="251">
        <v>0</v>
      </c>
      <c r="O341" s="251">
        <v>0</v>
      </c>
      <c r="P341" s="244">
        <f t="shared" si="50"/>
        <v>21</v>
      </c>
      <c r="Q341" s="114">
        <v>72</v>
      </c>
      <c r="R341" s="114">
        <v>0</v>
      </c>
    </row>
    <row r="342" spans="3:18" x14ac:dyDescent="0.25">
      <c r="C342" s="402"/>
      <c r="D342" s="403"/>
      <c r="E342" s="252">
        <f>E337+E338+E339+E340+E341</f>
        <v>24.5</v>
      </c>
      <c r="F342" s="252">
        <f t="shared" ref="F342:R342" si="51">F337+F338+F339+F340+F341</f>
        <v>95</v>
      </c>
      <c r="G342" s="252">
        <f t="shared" si="51"/>
        <v>153</v>
      </c>
      <c r="H342" s="252">
        <f t="shared" si="51"/>
        <v>1075310</v>
      </c>
      <c r="I342" s="252">
        <f t="shared" si="51"/>
        <v>247166</v>
      </c>
      <c r="J342" s="252">
        <f t="shared" si="51"/>
        <v>201</v>
      </c>
      <c r="K342" s="252">
        <f t="shared" si="51"/>
        <v>119</v>
      </c>
      <c r="L342" s="252">
        <f t="shared" si="51"/>
        <v>61</v>
      </c>
      <c r="M342" s="252">
        <f t="shared" si="51"/>
        <v>56</v>
      </c>
      <c r="N342" s="252">
        <f t="shared" si="51"/>
        <v>55</v>
      </c>
      <c r="O342" s="252">
        <f t="shared" si="51"/>
        <v>47</v>
      </c>
      <c r="P342" s="252">
        <f t="shared" si="51"/>
        <v>103</v>
      </c>
      <c r="Q342" s="252">
        <f t="shared" si="51"/>
        <v>85</v>
      </c>
      <c r="R342" s="252">
        <f t="shared" si="51"/>
        <v>16</v>
      </c>
    </row>
    <row r="345" spans="3:18" ht="18.75" x14ac:dyDescent="0.3">
      <c r="C345" s="451" t="s">
        <v>254</v>
      </c>
      <c r="D345" s="451"/>
      <c r="E345" s="451"/>
      <c r="F345" s="451"/>
      <c r="G345" s="451"/>
      <c r="H345" s="451"/>
      <c r="I345" s="451"/>
      <c r="J345" s="451"/>
      <c r="K345" s="451"/>
      <c r="L345" s="451"/>
      <c r="M345" s="451"/>
      <c r="N345" s="451"/>
      <c r="O345" s="254"/>
      <c r="P345" s="254"/>
      <c r="Q345" s="254"/>
      <c r="R345" s="254"/>
    </row>
    <row r="346" spans="3:18" x14ac:dyDescent="0.25"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</row>
    <row r="347" spans="3:18" ht="48.75" customHeight="1" x14ac:dyDescent="0.25">
      <c r="C347" s="406" t="s">
        <v>5</v>
      </c>
      <c r="D347" s="406" t="s">
        <v>12</v>
      </c>
      <c r="E347" s="406" t="s">
        <v>6</v>
      </c>
      <c r="F347" s="406" t="s">
        <v>17</v>
      </c>
      <c r="G347" s="406" t="s">
        <v>15</v>
      </c>
      <c r="H347" s="406" t="s">
        <v>100</v>
      </c>
      <c r="I347" s="406" t="s">
        <v>14</v>
      </c>
      <c r="J347" s="406" t="s">
        <v>13</v>
      </c>
      <c r="K347" s="406" t="s">
        <v>8</v>
      </c>
      <c r="L347" s="398" t="s">
        <v>113</v>
      </c>
      <c r="M347" s="409"/>
      <c r="N347" s="409"/>
      <c r="O347" s="409"/>
      <c r="P347" s="399"/>
      <c r="Q347" s="394" t="s">
        <v>16</v>
      </c>
      <c r="R347" s="395"/>
    </row>
    <row r="348" spans="3:18" ht="30" x14ac:dyDescent="0.25">
      <c r="C348" s="407"/>
      <c r="D348" s="407"/>
      <c r="E348" s="407"/>
      <c r="F348" s="407"/>
      <c r="G348" s="407"/>
      <c r="H348" s="407"/>
      <c r="I348" s="407"/>
      <c r="J348" s="407"/>
      <c r="K348" s="407"/>
      <c r="L348" s="398" t="s">
        <v>1</v>
      </c>
      <c r="M348" s="399"/>
      <c r="N348" s="398" t="s">
        <v>2</v>
      </c>
      <c r="O348" s="399"/>
      <c r="P348" s="236" t="s">
        <v>10</v>
      </c>
      <c r="Q348" s="396"/>
      <c r="R348" s="397"/>
    </row>
    <row r="349" spans="3:18" x14ac:dyDescent="0.25">
      <c r="C349" s="408"/>
      <c r="D349" s="408"/>
      <c r="E349" s="408"/>
      <c r="F349" s="408"/>
      <c r="G349" s="408"/>
      <c r="H349" s="408"/>
      <c r="I349" s="408"/>
      <c r="J349" s="408"/>
      <c r="K349" s="408"/>
      <c r="L349" s="236" t="s">
        <v>4</v>
      </c>
      <c r="M349" s="236" t="s">
        <v>3</v>
      </c>
      <c r="N349" s="236" t="s">
        <v>4</v>
      </c>
      <c r="O349" s="236" t="s">
        <v>3</v>
      </c>
      <c r="P349" s="236" t="s">
        <v>3</v>
      </c>
      <c r="Q349" s="242" t="s">
        <v>1</v>
      </c>
      <c r="R349" s="242" t="s">
        <v>2</v>
      </c>
    </row>
    <row r="350" spans="3:18" x14ac:dyDescent="0.25">
      <c r="C350" s="238" t="s">
        <v>0</v>
      </c>
      <c r="D350" s="400">
        <v>42821</v>
      </c>
      <c r="E350" s="244">
        <v>0</v>
      </c>
      <c r="F350" s="244">
        <v>40</v>
      </c>
      <c r="G350" s="244">
        <v>258</v>
      </c>
      <c r="H350" s="245">
        <v>1135164</v>
      </c>
      <c r="I350" s="245">
        <v>131001</v>
      </c>
      <c r="J350" s="244">
        <v>141</v>
      </c>
      <c r="K350" s="244">
        <v>57</v>
      </c>
      <c r="L350" s="244">
        <v>56</v>
      </c>
      <c r="M350" s="244">
        <v>50</v>
      </c>
      <c r="N350" s="244">
        <v>49</v>
      </c>
      <c r="O350" s="244">
        <v>46</v>
      </c>
      <c r="P350" s="244">
        <f>M350+O350</f>
        <v>96</v>
      </c>
      <c r="Q350" s="246">
        <v>97</v>
      </c>
      <c r="R350" s="246">
        <v>15</v>
      </c>
    </row>
    <row r="351" spans="3:18" x14ac:dyDescent="0.25">
      <c r="C351" s="237" t="s">
        <v>24</v>
      </c>
      <c r="D351" s="401"/>
      <c r="E351" s="110">
        <v>2</v>
      </c>
      <c r="F351" s="110">
        <v>0</v>
      </c>
      <c r="G351" s="110">
        <v>48</v>
      </c>
      <c r="H351" s="110">
        <v>336060</v>
      </c>
      <c r="I351" s="110">
        <v>24300</v>
      </c>
      <c r="J351" s="110">
        <v>15</v>
      </c>
      <c r="K351" s="110">
        <v>21</v>
      </c>
      <c r="L351" s="110">
        <v>20</v>
      </c>
      <c r="M351" s="110">
        <v>21</v>
      </c>
      <c r="N351" s="110">
        <v>3</v>
      </c>
      <c r="O351" s="110">
        <v>2</v>
      </c>
      <c r="P351" s="244">
        <f t="shared" ref="P351:P354" si="52">M351+O351</f>
        <v>23</v>
      </c>
      <c r="Q351" s="110">
        <v>16</v>
      </c>
      <c r="R351" s="110">
        <v>0</v>
      </c>
    </row>
    <row r="352" spans="3:18" x14ac:dyDescent="0.25">
      <c r="C352" s="237" t="s">
        <v>25</v>
      </c>
      <c r="D352" s="401"/>
      <c r="E352" s="253">
        <v>7</v>
      </c>
      <c r="F352" s="253">
        <v>0</v>
      </c>
      <c r="G352" s="253">
        <v>78</v>
      </c>
      <c r="H352" s="253">
        <v>245600</v>
      </c>
      <c r="I352" s="253">
        <v>7018</v>
      </c>
      <c r="J352" s="253">
        <v>48</v>
      </c>
      <c r="K352" s="253">
        <v>18</v>
      </c>
      <c r="L352" s="253">
        <v>9</v>
      </c>
      <c r="M352" s="253">
        <v>11</v>
      </c>
      <c r="N352" s="253">
        <v>2</v>
      </c>
      <c r="O352" s="255">
        <v>2</v>
      </c>
      <c r="P352" s="244">
        <f t="shared" si="52"/>
        <v>13</v>
      </c>
      <c r="Q352" s="113">
        <v>7</v>
      </c>
      <c r="R352" s="112">
        <v>0</v>
      </c>
    </row>
    <row r="353" spans="3:18" x14ac:dyDescent="0.25">
      <c r="C353" s="238" t="s">
        <v>161</v>
      </c>
      <c r="D353" s="401"/>
      <c r="E353" s="249">
        <v>9</v>
      </c>
      <c r="F353" s="249">
        <v>30</v>
      </c>
      <c r="G353" s="250">
        <v>0</v>
      </c>
      <c r="H353" s="249">
        <v>84018</v>
      </c>
      <c r="I353" s="249">
        <v>5900</v>
      </c>
      <c r="J353" s="249">
        <v>10</v>
      </c>
      <c r="K353" s="251">
        <v>15</v>
      </c>
      <c r="L353" s="251">
        <v>13</v>
      </c>
      <c r="M353" s="251">
        <v>9</v>
      </c>
      <c r="N353" s="251">
        <v>2</v>
      </c>
      <c r="O353" s="251">
        <v>2</v>
      </c>
      <c r="P353" s="244">
        <f t="shared" si="52"/>
        <v>11</v>
      </c>
      <c r="Q353" s="135">
        <v>5</v>
      </c>
      <c r="R353" s="135">
        <v>0</v>
      </c>
    </row>
    <row r="354" spans="3:18" x14ac:dyDescent="0.25">
      <c r="C354" s="237" t="s">
        <v>85</v>
      </c>
      <c r="D354" s="436"/>
      <c r="E354" s="251">
        <v>0</v>
      </c>
      <c r="F354" s="251">
        <v>0</v>
      </c>
      <c r="G354" s="251">
        <v>0</v>
      </c>
      <c r="H354" s="251">
        <v>0</v>
      </c>
      <c r="I354" s="251">
        <v>149643</v>
      </c>
      <c r="J354" s="251">
        <v>0</v>
      </c>
      <c r="K354" s="251">
        <v>43</v>
      </c>
      <c r="L354" s="251">
        <v>34</v>
      </c>
      <c r="M354" s="251">
        <v>34</v>
      </c>
      <c r="N354" s="251">
        <v>0</v>
      </c>
      <c r="O354" s="251">
        <v>0</v>
      </c>
      <c r="P354" s="244">
        <f t="shared" si="52"/>
        <v>34</v>
      </c>
      <c r="Q354" s="114">
        <v>26</v>
      </c>
      <c r="R354" s="114">
        <v>0</v>
      </c>
    </row>
    <row r="355" spans="3:18" x14ac:dyDescent="0.25">
      <c r="C355" s="402"/>
      <c r="D355" s="403"/>
      <c r="E355" s="252">
        <f>E350+E351+E352+E353+E354</f>
        <v>18</v>
      </c>
      <c r="F355" s="252">
        <f t="shared" ref="F355:R355" si="53">F350+F351+F352+F353+F354</f>
        <v>70</v>
      </c>
      <c r="G355" s="252">
        <f t="shared" si="53"/>
        <v>384</v>
      </c>
      <c r="H355" s="252">
        <f t="shared" si="53"/>
        <v>1800842</v>
      </c>
      <c r="I355" s="252">
        <f t="shared" si="53"/>
        <v>317862</v>
      </c>
      <c r="J355" s="252">
        <f t="shared" si="53"/>
        <v>214</v>
      </c>
      <c r="K355" s="252">
        <f t="shared" si="53"/>
        <v>154</v>
      </c>
      <c r="L355" s="252">
        <f t="shared" si="53"/>
        <v>132</v>
      </c>
      <c r="M355" s="252">
        <f t="shared" si="53"/>
        <v>125</v>
      </c>
      <c r="N355" s="252">
        <f t="shared" si="53"/>
        <v>56</v>
      </c>
      <c r="O355" s="252">
        <f t="shared" si="53"/>
        <v>52</v>
      </c>
      <c r="P355" s="252">
        <f t="shared" si="53"/>
        <v>177</v>
      </c>
      <c r="Q355" s="252">
        <f t="shared" si="53"/>
        <v>151</v>
      </c>
      <c r="R355" s="252">
        <f t="shared" si="53"/>
        <v>15</v>
      </c>
    </row>
    <row r="358" spans="3:18" ht="18.75" x14ac:dyDescent="0.3">
      <c r="C358" s="451" t="s">
        <v>255</v>
      </c>
      <c r="D358" s="451"/>
      <c r="E358" s="451"/>
      <c r="F358" s="451"/>
      <c r="G358" s="451"/>
      <c r="H358" s="451"/>
      <c r="I358" s="451"/>
      <c r="J358" s="451"/>
      <c r="K358" s="451"/>
      <c r="L358" s="451"/>
      <c r="M358" s="451"/>
      <c r="N358" s="451"/>
      <c r="O358" s="254"/>
      <c r="P358" s="254"/>
      <c r="Q358" s="254"/>
      <c r="R358" s="254"/>
    </row>
    <row r="359" spans="3:18" x14ac:dyDescent="0.25">
      <c r="C359" s="254"/>
      <c r="D359" s="254"/>
      <c r="E359" s="254"/>
      <c r="F359" s="254"/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  <c r="Q359" s="254"/>
      <c r="R359" s="254"/>
    </row>
    <row r="360" spans="3:18" ht="29.25" customHeight="1" x14ac:dyDescent="0.25">
      <c r="C360" s="406" t="s">
        <v>5</v>
      </c>
      <c r="D360" s="406" t="s">
        <v>12</v>
      </c>
      <c r="E360" s="406" t="s">
        <v>6</v>
      </c>
      <c r="F360" s="406" t="s">
        <v>17</v>
      </c>
      <c r="G360" s="406" t="s">
        <v>15</v>
      </c>
      <c r="H360" s="406" t="s">
        <v>100</v>
      </c>
      <c r="I360" s="406" t="s">
        <v>14</v>
      </c>
      <c r="J360" s="406" t="s">
        <v>13</v>
      </c>
      <c r="K360" s="406" t="s">
        <v>8</v>
      </c>
      <c r="L360" s="398" t="s">
        <v>113</v>
      </c>
      <c r="M360" s="409"/>
      <c r="N360" s="409"/>
      <c r="O360" s="409"/>
      <c r="P360" s="399"/>
      <c r="Q360" s="394" t="s">
        <v>16</v>
      </c>
      <c r="R360" s="395"/>
    </row>
    <row r="361" spans="3:18" ht="30" x14ac:dyDescent="0.25">
      <c r="C361" s="407"/>
      <c r="D361" s="407"/>
      <c r="E361" s="407"/>
      <c r="F361" s="407"/>
      <c r="G361" s="407"/>
      <c r="H361" s="407"/>
      <c r="I361" s="407"/>
      <c r="J361" s="407"/>
      <c r="K361" s="407"/>
      <c r="L361" s="398" t="s">
        <v>1</v>
      </c>
      <c r="M361" s="399"/>
      <c r="N361" s="398" t="s">
        <v>2</v>
      </c>
      <c r="O361" s="399"/>
      <c r="P361" s="236" t="s">
        <v>10</v>
      </c>
      <c r="Q361" s="396"/>
      <c r="R361" s="397"/>
    </row>
    <row r="362" spans="3:18" x14ac:dyDescent="0.25">
      <c r="C362" s="408"/>
      <c r="D362" s="408"/>
      <c r="E362" s="408"/>
      <c r="F362" s="408"/>
      <c r="G362" s="408"/>
      <c r="H362" s="408"/>
      <c r="I362" s="408"/>
      <c r="J362" s="408"/>
      <c r="K362" s="408"/>
      <c r="L362" s="236" t="s">
        <v>4</v>
      </c>
      <c r="M362" s="236" t="s">
        <v>3</v>
      </c>
      <c r="N362" s="236" t="s">
        <v>4</v>
      </c>
      <c r="O362" s="236" t="s">
        <v>3</v>
      </c>
      <c r="P362" s="236" t="s">
        <v>3</v>
      </c>
      <c r="Q362" s="242" t="s">
        <v>1</v>
      </c>
      <c r="R362" s="242" t="s">
        <v>2</v>
      </c>
    </row>
    <row r="363" spans="3:18" x14ac:dyDescent="0.25">
      <c r="C363" s="238" t="s">
        <v>0</v>
      </c>
      <c r="D363" s="400">
        <v>42822</v>
      </c>
      <c r="E363" s="244">
        <v>0</v>
      </c>
      <c r="F363" s="244">
        <v>0</v>
      </c>
      <c r="G363" s="244">
        <v>361</v>
      </c>
      <c r="H363" s="245">
        <v>595800</v>
      </c>
      <c r="I363" s="245">
        <v>93300</v>
      </c>
      <c r="J363" s="244">
        <v>132</v>
      </c>
      <c r="K363" s="244">
        <v>66</v>
      </c>
      <c r="L363" s="244">
        <v>63</v>
      </c>
      <c r="M363" s="244">
        <v>62</v>
      </c>
      <c r="N363" s="244">
        <v>51</v>
      </c>
      <c r="O363" s="244">
        <v>50</v>
      </c>
      <c r="P363" s="244">
        <f>M363+O363</f>
        <v>112</v>
      </c>
      <c r="Q363" s="246">
        <v>126</v>
      </c>
      <c r="R363" s="246">
        <v>15</v>
      </c>
    </row>
    <row r="364" spans="3:18" x14ac:dyDescent="0.25">
      <c r="C364" s="237" t="s">
        <v>24</v>
      </c>
      <c r="D364" s="401"/>
      <c r="E364" s="110">
        <v>2.2999999999999998</v>
      </c>
      <c r="F364" s="110">
        <v>0</v>
      </c>
      <c r="G364" s="110">
        <v>30</v>
      </c>
      <c r="H364" s="110">
        <v>283710</v>
      </c>
      <c r="I364" s="110">
        <v>37900</v>
      </c>
      <c r="J364" s="110">
        <v>25</v>
      </c>
      <c r="K364" s="110">
        <v>45</v>
      </c>
      <c r="L364" s="110">
        <v>20</v>
      </c>
      <c r="M364" s="110">
        <v>20</v>
      </c>
      <c r="N364" s="110">
        <v>3</v>
      </c>
      <c r="O364" s="110">
        <v>2</v>
      </c>
      <c r="P364" s="244">
        <v>22</v>
      </c>
      <c r="Q364" s="110">
        <v>16</v>
      </c>
      <c r="R364" s="110">
        <v>0</v>
      </c>
    </row>
    <row r="365" spans="3:18" x14ac:dyDescent="0.25">
      <c r="C365" s="237" t="s">
        <v>25</v>
      </c>
      <c r="D365" s="401"/>
      <c r="E365" s="253">
        <v>0</v>
      </c>
      <c r="F365" s="253">
        <v>0</v>
      </c>
      <c r="G365" s="253">
        <v>68</v>
      </c>
      <c r="H365" s="253">
        <v>243050</v>
      </c>
      <c r="I365" s="253">
        <v>7372</v>
      </c>
      <c r="J365" s="253">
        <v>82</v>
      </c>
      <c r="K365" s="253">
        <v>23</v>
      </c>
      <c r="L365" s="253">
        <v>11</v>
      </c>
      <c r="M365" s="253">
        <v>11</v>
      </c>
      <c r="N365" s="253">
        <v>2</v>
      </c>
      <c r="O365" s="255">
        <v>2</v>
      </c>
      <c r="P365" s="244">
        <f t="shared" ref="P365:P367" si="54">M365+O365</f>
        <v>13</v>
      </c>
      <c r="Q365" s="113">
        <v>7</v>
      </c>
      <c r="R365" s="112">
        <v>0</v>
      </c>
    </row>
    <row r="366" spans="3:18" x14ac:dyDescent="0.25">
      <c r="C366" s="238" t="s">
        <v>161</v>
      </c>
      <c r="D366" s="401"/>
      <c r="E366" s="249">
        <v>0</v>
      </c>
      <c r="F366" s="249">
        <v>20</v>
      </c>
      <c r="G366" s="250">
        <v>0</v>
      </c>
      <c r="H366" s="249">
        <v>108170</v>
      </c>
      <c r="I366" s="249">
        <v>7300</v>
      </c>
      <c r="J366" s="249">
        <v>10</v>
      </c>
      <c r="K366" s="251">
        <v>9</v>
      </c>
      <c r="L366" s="251">
        <v>13</v>
      </c>
      <c r="M366" s="251">
        <v>7</v>
      </c>
      <c r="N366" s="251">
        <v>2</v>
      </c>
      <c r="O366" s="251">
        <v>2</v>
      </c>
      <c r="P366" s="244">
        <f t="shared" si="54"/>
        <v>9</v>
      </c>
      <c r="Q366" s="135">
        <v>5</v>
      </c>
      <c r="R366" s="135">
        <v>0</v>
      </c>
    </row>
    <row r="367" spans="3:18" x14ac:dyDescent="0.25">
      <c r="C367" s="237" t="s">
        <v>85</v>
      </c>
      <c r="D367" s="436"/>
      <c r="E367" s="251">
        <v>0</v>
      </c>
      <c r="F367" s="251">
        <v>0</v>
      </c>
      <c r="G367" s="251">
        <v>0</v>
      </c>
      <c r="H367" s="251">
        <v>0</v>
      </c>
      <c r="I367" s="251">
        <v>143374</v>
      </c>
      <c r="J367" s="251">
        <v>0</v>
      </c>
      <c r="K367" s="251">
        <v>28</v>
      </c>
      <c r="L367" s="251">
        <v>37</v>
      </c>
      <c r="M367" s="251">
        <v>37</v>
      </c>
      <c r="N367" s="251">
        <v>0</v>
      </c>
      <c r="O367" s="251">
        <v>0</v>
      </c>
      <c r="P367" s="244">
        <f t="shared" si="54"/>
        <v>37</v>
      </c>
      <c r="Q367" s="114">
        <v>23</v>
      </c>
      <c r="R367" s="114">
        <v>0</v>
      </c>
    </row>
    <row r="368" spans="3:18" x14ac:dyDescent="0.25">
      <c r="C368" s="402"/>
      <c r="D368" s="403"/>
      <c r="E368" s="252">
        <f>E363+E364+E365+E366+E367</f>
        <v>2.2999999999999998</v>
      </c>
      <c r="F368" s="252">
        <f t="shared" ref="F368:R368" si="55">F363+F364+F365+F366+F367</f>
        <v>20</v>
      </c>
      <c r="G368" s="252">
        <f t="shared" si="55"/>
        <v>459</v>
      </c>
      <c r="H368" s="252">
        <f t="shared" si="55"/>
        <v>1230730</v>
      </c>
      <c r="I368" s="252">
        <f t="shared" si="55"/>
        <v>289246</v>
      </c>
      <c r="J368" s="252">
        <f t="shared" si="55"/>
        <v>249</v>
      </c>
      <c r="K368" s="252">
        <f t="shared" si="55"/>
        <v>171</v>
      </c>
      <c r="L368" s="252">
        <f t="shared" si="55"/>
        <v>144</v>
      </c>
      <c r="M368" s="252">
        <f t="shared" si="55"/>
        <v>137</v>
      </c>
      <c r="N368" s="252">
        <f t="shared" si="55"/>
        <v>58</v>
      </c>
      <c r="O368" s="252">
        <f t="shared" si="55"/>
        <v>56</v>
      </c>
      <c r="P368" s="252">
        <f t="shared" si="55"/>
        <v>193</v>
      </c>
      <c r="Q368" s="252">
        <f t="shared" si="55"/>
        <v>177</v>
      </c>
      <c r="R368" s="252">
        <f t="shared" si="55"/>
        <v>15</v>
      </c>
    </row>
    <row r="371" spans="3:18" ht="18.75" x14ac:dyDescent="0.3">
      <c r="C371" s="451" t="s">
        <v>256</v>
      </c>
      <c r="D371" s="451"/>
      <c r="E371" s="451"/>
      <c r="F371" s="451"/>
      <c r="G371" s="451"/>
      <c r="H371" s="451"/>
      <c r="I371" s="451"/>
      <c r="J371" s="451"/>
      <c r="K371" s="451"/>
      <c r="L371" s="451"/>
      <c r="M371" s="451"/>
      <c r="N371" s="451"/>
      <c r="O371" s="254"/>
      <c r="P371" s="254"/>
      <c r="Q371" s="254"/>
      <c r="R371" s="254"/>
    </row>
    <row r="372" spans="3:18" x14ac:dyDescent="0.25">
      <c r="C372" s="254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</row>
    <row r="373" spans="3:18" ht="42.75" customHeight="1" x14ac:dyDescent="0.25">
      <c r="C373" s="406" t="s">
        <v>5</v>
      </c>
      <c r="D373" s="406" t="s">
        <v>12</v>
      </c>
      <c r="E373" s="406" t="s">
        <v>6</v>
      </c>
      <c r="F373" s="406" t="s">
        <v>17</v>
      </c>
      <c r="G373" s="406" t="s">
        <v>15</v>
      </c>
      <c r="H373" s="406" t="s">
        <v>100</v>
      </c>
      <c r="I373" s="406" t="s">
        <v>14</v>
      </c>
      <c r="J373" s="406" t="s">
        <v>13</v>
      </c>
      <c r="K373" s="406" t="s">
        <v>8</v>
      </c>
      <c r="L373" s="398" t="s">
        <v>113</v>
      </c>
      <c r="M373" s="409"/>
      <c r="N373" s="409"/>
      <c r="O373" s="409"/>
      <c r="P373" s="399"/>
      <c r="Q373" s="394" t="s">
        <v>16</v>
      </c>
      <c r="R373" s="395"/>
    </row>
    <row r="374" spans="3:18" ht="30" x14ac:dyDescent="0.25">
      <c r="C374" s="407"/>
      <c r="D374" s="407"/>
      <c r="E374" s="407"/>
      <c r="F374" s="407"/>
      <c r="G374" s="407"/>
      <c r="H374" s="407"/>
      <c r="I374" s="407"/>
      <c r="J374" s="407"/>
      <c r="K374" s="407"/>
      <c r="L374" s="398" t="s">
        <v>1</v>
      </c>
      <c r="M374" s="399"/>
      <c r="N374" s="398" t="s">
        <v>2</v>
      </c>
      <c r="O374" s="399"/>
      <c r="P374" s="236" t="s">
        <v>10</v>
      </c>
      <c r="Q374" s="396"/>
      <c r="R374" s="397"/>
    </row>
    <row r="375" spans="3:18" x14ac:dyDescent="0.25">
      <c r="C375" s="408"/>
      <c r="D375" s="408"/>
      <c r="E375" s="408"/>
      <c r="F375" s="408"/>
      <c r="G375" s="408"/>
      <c r="H375" s="408"/>
      <c r="I375" s="408"/>
      <c r="J375" s="408"/>
      <c r="K375" s="408"/>
      <c r="L375" s="236" t="s">
        <v>4</v>
      </c>
      <c r="M375" s="236" t="s">
        <v>3</v>
      </c>
      <c r="N375" s="236" t="s">
        <v>4</v>
      </c>
      <c r="O375" s="236" t="s">
        <v>3</v>
      </c>
      <c r="P375" s="236" t="s">
        <v>3</v>
      </c>
      <c r="Q375" s="242" t="s">
        <v>1</v>
      </c>
      <c r="R375" s="242" t="s">
        <v>2</v>
      </c>
    </row>
    <row r="376" spans="3:18" ht="18" customHeight="1" x14ac:dyDescent="0.25">
      <c r="C376" s="238" t="s">
        <v>0</v>
      </c>
      <c r="D376" s="400">
        <v>42823</v>
      </c>
      <c r="E376" s="244">
        <v>0</v>
      </c>
      <c r="F376" s="244">
        <v>0</v>
      </c>
      <c r="G376" s="244">
        <v>306</v>
      </c>
      <c r="H376" s="245">
        <v>371550</v>
      </c>
      <c r="I376" s="245">
        <v>76200</v>
      </c>
      <c r="J376" s="244">
        <v>144</v>
      </c>
      <c r="K376" s="244">
        <v>66</v>
      </c>
      <c r="L376" s="244">
        <v>60</v>
      </c>
      <c r="M376" s="244">
        <v>50</v>
      </c>
      <c r="N376" s="244">
        <v>50</v>
      </c>
      <c r="O376" s="244">
        <v>50</v>
      </c>
      <c r="P376" s="244">
        <f>M376+O376</f>
        <v>100</v>
      </c>
      <c r="Q376" s="246">
        <v>126</v>
      </c>
      <c r="R376" s="246">
        <v>16</v>
      </c>
    </row>
    <row r="377" spans="3:18" ht="18" customHeight="1" x14ac:dyDescent="0.25">
      <c r="C377" s="237" t="s">
        <v>24</v>
      </c>
      <c r="D377" s="401"/>
      <c r="E377" s="110">
        <v>0</v>
      </c>
      <c r="F377" s="110">
        <v>60</v>
      </c>
      <c r="G377" s="110">
        <v>36</v>
      </c>
      <c r="H377" s="110">
        <v>400944</v>
      </c>
      <c r="I377" s="110">
        <v>68710</v>
      </c>
      <c r="J377" s="110">
        <v>32</v>
      </c>
      <c r="K377" s="110">
        <v>54</v>
      </c>
      <c r="L377" s="110">
        <v>18</v>
      </c>
      <c r="M377" s="110">
        <v>18</v>
      </c>
      <c r="N377" s="110">
        <v>2</v>
      </c>
      <c r="O377" s="110">
        <v>2</v>
      </c>
      <c r="P377" s="244">
        <f t="shared" ref="P377:P380" si="56">M377+O377</f>
        <v>20</v>
      </c>
      <c r="Q377" s="110">
        <v>14</v>
      </c>
      <c r="R377" s="110">
        <v>0</v>
      </c>
    </row>
    <row r="378" spans="3:18" ht="18" customHeight="1" x14ac:dyDescent="0.25">
      <c r="C378" s="237" t="s">
        <v>25</v>
      </c>
      <c r="D378" s="401"/>
      <c r="E378" s="253">
        <v>0</v>
      </c>
      <c r="F378" s="253">
        <v>0</v>
      </c>
      <c r="G378" s="253">
        <v>54</v>
      </c>
      <c r="H378" s="253">
        <v>258030</v>
      </c>
      <c r="I378" s="253">
        <v>7130</v>
      </c>
      <c r="J378" s="253">
        <v>72</v>
      </c>
      <c r="K378" s="253">
        <v>17</v>
      </c>
      <c r="L378" s="253">
        <v>11</v>
      </c>
      <c r="M378" s="253">
        <v>11</v>
      </c>
      <c r="N378" s="253">
        <v>2</v>
      </c>
      <c r="O378" s="255">
        <v>2</v>
      </c>
      <c r="P378" s="244">
        <f t="shared" si="56"/>
        <v>13</v>
      </c>
      <c r="Q378" s="113">
        <v>6</v>
      </c>
      <c r="R378" s="112">
        <v>0</v>
      </c>
    </row>
    <row r="379" spans="3:18" ht="18" customHeight="1" x14ac:dyDescent="0.25">
      <c r="C379" s="238" t="s">
        <v>161</v>
      </c>
      <c r="D379" s="401"/>
      <c r="E379" s="249">
        <v>0</v>
      </c>
      <c r="F379" s="249">
        <v>0</v>
      </c>
      <c r="G379" s="250">
        <v>0</v>
      </c>
      <c r="H379" s="249">
        <v>132950</v>
      </c>
      <c r="I379" s="249">
        <v>1900</v>
      </c>
      <c r="J379" s="249">
        <v>10</v>
      </c>
      <c r="K379" s="251">
        <v>10</v>
      </c>
      <c r="L379" s="251">
        <v>13</v>
      </c>
      <c r="M379" s="251">
        <v>8</v>
      </c>
      <c r="N379" s="251">
        <v>2</v>
      </c>
      <c r="O379" s="251">
        <v>2</v>
      </c>
      <c r="P379" s="244">
        <f t="shared" si="56"/>
        <v>10</v>
      </c>
      <c r="Q379" s="135">
        <v>5</v>
      </c>
      <c r="R379" s="135">
        <v>0</v>
      </c>
    </row>
    <row r="380" spans="3:18" ht="18" customHeight="1" x14ac:dyDescent="0.25">
      <c r="C380" s="237" t="s">
        <v>85</v>
      </c>
      <c r="D380" s="436"/>
      <c r="E380" s="251">
        <v>0</v>
      </c>
      <c r="F380" s="251">
        <v>0</v>
      </c>
      <c r="G380" s="251">
        <v>0</v>
      </c>
      <c r="H380" s="251">
        <v>0</v>
      </c>
      <c r="I380" s="251">
        <v>118324</v>
      </c>
      <c r="J380" s="251">
        <v>0</v>
      </c>
      <c r="K380" s="251">
        <v>35</v>
      </c>
      <c r="L380" s="251">
        <v>34</v>
      </c>
      <c r="M380" s="251">
        <v>34</v>
      </c>
      <c r="N380" s="251">
        <v>0</v>
      </c>
      <c r="O380" s="251">
        <v>0</v>
      </c>
      <c r="P380" s="244">
        <f t="shared" si="56"/>
        <v>34</v>
      </c>
      <c r="Q380" s="114">
        <v>3</v>
      </c>
      <c r="R380" s="114">
        <v>3</v>
      </c>
    </row>
    <row r="381" spans="3:18" ht="18" customHeight="1" x14ac:dyDescent="0.25">
      <c r="C381" s="402"/>
      <c r="D381" s="403"/>
      <c r="E381" s="252">
        <f>E376+E377+E378+E379+E380</f>
        <v>0</v>
      </c>
      <c r="F381" s="252">
        <f t="shared" ref="F381:R381" si="57">F376+F377+F378+F379+F380</f>
        <v>60</v>
      </c>
      <c r="G381" s="252">
        <f t="shared" si="57"/>
        <v>396</v>
      </c>
      <c r="H381" s="252">
        <f t="shared" si="57"/>
        <v>1163474</v>
      </c>
      <c r="I381" s="252">
        <f t="shared" si="57"/>
        <v>272264</v>
      </c>
      <c r="J381" s="252">
        <f t="shared" si="57"/>
        <v>258</v>
      </c>
      <c r="K381" s="252">
        <f t="shared" si="57"/>
        <v>182</v>
      </c>
      <c r="L381" s="252">
        <f t="shared" si="57"/>
        <v>136</v>
      </c>
      <c r="M381" s="252">
        <f t="shared" si="57"/>
        <v>121</v>
      </c>
      <c r="N381" s="252">
        <f t="shared" si="57"/>
        <v>56</v>
      </c>
      <c r="O381" s="252">
        <f t="shared" si="57"/>
        <v>56</v>
      </c>
      <c r="P381" s="252">
        <f t="shared" si="57"/>
        <v>177</v>
      </c>
      <c r="Q381" s="252">
        <f t="shared" si="57"/>
        <v>154</v>
      </c>
      <c r="R381" s="252">
        <f t="shared" si="57"/>
        <v>19</v>
      </c>
    </row>
    <row r="384" spans="3:18" ht="18.75" x14ac:dyDescent="0.3">
      <c r="C384" s="451" t="s">
        <v>257</v>
      </c>
      <c r="D384" s="451"/>
      <c r="E384" s="451"/>
      <c r="F384" s="451"/>
      <c r="G384" s="451"/>
      <c r="H384" s="451"/>
      <c r="I384" s="451"/>
      <c r="J384" s="451"/>
      <c r="K384" s="451"/>
      <c r="L384" s="451"/>
      <c r="M384" s="451"/>
      <c r="N384" s="451"/>
      <c r="O384" s="254"/>
      <c r="P384" s="254"/>
      <c r="Q384" s="254"/>
      <c r="R384" s="254"/>
    </row>
    <row r="385" spans="3:18" x14ac:dyDescent="0.25">
      <c r="C385" s="254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  <c r="Q385" s="254"/>
      <c r="R385" s="254"/>
    </row>
    <row r="386" spans="3:18" ht="29.25" customHeight="1" x14ac:dyDescent="0.25">
      <c r="C386" s="406" t="s">
        <v>5</v>
      </c>
      <c r="D386" s="406" t="s">
        <v>12</v>
      </c>
      <c r="E386" s="406" t="s">
        <v>6</v>
      </c>
      <c r="F386" s="406" t="s">
        <v>17</v>
      </c>
      <c r="G386" s="406" t="s">
        <v>15</v>
      </c>
      <c r="H386" s="406" t="s">
        <v>100</v>
      </c>
      <c r="I386" s="406" t="s">
        <v>14</v>
      </c>
      <c r="J386" s="406" t="s">
        <v>13</v>
      </c>
      <c r="K386" s="406" t="s">
        <v>8</v>
      </c>
      <c r="L386" s="398" t="s">
        <v>113</v>
      </c>
      <c r="M386" s="409"/>
      <c r="N386" s="409"/>
      <c r="O386" s="409"/>
      <c r="P386" s="399"/>
      <c r="Q386" s="394" t="s">
        <v>16</v>
      </c>
      <c r="R386" s="395"/>
    </row>
    <row r="387" spans="3:18" ht="30" x14ac:dyDescent="0.25">
      <c r="C387" s="407"/>
      <c r="D387" s="407"/>
      <c r="E387" s="407"/>
      <c r="F387" s="407"/>
      <c r="G387" s="407"/>
      <c r="H387" s="407"/>
      <c r="I387" s="407"/>
      <c r="J387" s="407"/>
      <c r="K387" s="407"/>
      <c r="L387" s="398" t="s">
        <v>1</v>
      </c>
      <c r="M387" s="399"/>
      <c r="N387" s="398" t="s">
        <v>2</v>
      </c>
      <c r="O387" s="399"/>
      <c r="P387" s="236" t="s">
        <v>10</v>
      </c>
      <c r="Q387" s="396"/>
      <c r="R387" s="397"/>
    </row>
    <row r="388" spans="3:18" x14ac:dyDescent="0.25">
      <c r="C388" s="408"/>
      <c r="D388" s="408"/>
      <c r="E388" s="408"/>
      <c r="F388" s="408"/>
      <c r="G388" s="408"/>
      <c r="H388" s="408"/>
      <c r="I388" s="408"/>
      <c r="J388" s="408"/>
      <c r="K388" s="408"/>
      <c r="L388" s="236" t="s">
        <v>4</v>
      </c>
      <c r="M388" s="236" t="s">
        <v>3</v>
      </c>
      <c r="N388" s="236" t="s">
        <v>4</v>
      </c>
      <c r="O388" s="236" t="s">
        <v>3</v>
      </c>
      <c r="P388" s="236" t="s">
        <v>3</v>
      </c>
      <c r="Q388" s="242" t="s">
        <v>1</v>
      </c>
      <c r="R388" s="242" t="s">
        <v>2</v>
      </c>
    </row>
    <row r="389" spans="3:18" ht="18" customHeight="1" x14ac:dyDescent="0.25">
      <c r="C389" s="238" t="s">
        <v>0</v>
      </c>
      <c r="D389" s="400">
        <v>42824</v>
      </c>
      <c r="E389" s="244">
        <v>0</v>
      </c>
      <c r="F389" s="244">
        <v>0</v>
      </c>
      <c r="G389" s="244">
        <v>319</v>
      </c>
      <c r="H389" s="245">
        <v>1477919</v>
      </c>
      <c r="I389" s="245">
        <v>114320</v>
      </c>
      <c r="J389" s="244">
        <v>139</v>
      </c>
      <c r="K389" s="244">
        <v>77</v>
      </c>
      <c r="L389" s="244">
        <v>63</v>
      </c>
      <c r="M389" s="244">
        <v>50</v>
      </c>
      <c r="N389" s="244">
        <v>53</v>
      </c>
      <c r="O389" s="244">
        <v>53</v>
      </c>
      <c r="P389" s="244">
        <f>M389+O389</f>
        <v>103</v>
      </c>
      <c r="Q389" s="246">
        <v>109</v>
      </c>
      <c r="R389" s="246">
        <v>16</v>
      </c>
    </row>
    <row r="390" spans="3:18" ht="18" customHeight="1" x14ac:dyDescent="0.25">
      <c r="C390" s="237" t="s">
        <v>24</v>
      </c>
      <c r="D390" s="401"/>
      <c r="E390" s="110">
        <v>0</v>
      </c>
      <c r="F390" s="110">
        <v>0</v>
      </c>
      <c r="G390" s="110">
        <v>54</v>
      </c>
      <c r="H390" s="110">
        <v>419660</v>
      </c>
      <c r="I390" s="110">
        <v>41130</v>
      </c>
      <c r="J390" s="110">
        <v>50</v>
      </c>
      <c r="K390" s="110">
        <v>52</v>
      </c>
      <c r="L390" s="110">
        <v>19</v>
      </c>
      <c r="M390" s="110">
        <v>14</v>
      </c>
      <c r="N390" s="110">
        <v>2</v>
      </c>
      <c r="O390" s="110">
        <v>3</v>
      </c>
      <c r="P390" s="244">
        <f t="shared" ref="P390:P393" si="58">M390+O390</f>
        <v>17</v>
      </c>
      <c r="Q390" s="110">
        <v>15</v>
      </c>
      <c r="R390" s="110">
        <v>0</v>
      </c>
    </row>
    <row r="391" spans="3:18" ht="18" customHeight="1" x14ac:dyDescent="0.25">
      <c r="C391" s="237" t="s">
        <v>25</v>
      </c>
      <c r="D391" s="401"/>
      <c r="E391" s="253">
        <v>0</v>
      </c>
      <c r="F391" s="253">
        <v>0</v>
      </c>
      <c r="G391" s="253">
        <v>69</v>
      </c>
      <c r="H391" s="253">
        <v>279700</v>
      </c>
      <c r="I391" s="253">
        <v>5002</v>
      </c>
      <c r="J391" s="253">
        <v>68</v>
      </c>
      <c r="K391" s="253">
        <v>8</v>
      </c>
      <c r="L391" s="253">
        <v>11</v>
      </c>
      <c r="M391" s="253">
        <v>13</v>
      </c>
      <c r="N391" s="253">
        <v>2</v>
      </c>
      <c r="O391" s="255">
        <v>2</v>
      </c>
      <c r="P391" s="244">
        <f t="shared" si="58"/>
        <v>15</v>
      </c>
      <c r="Q391" s="113">
        <v>0</v>
      </c>
      <c r="R391" s="112">
        <v>0</v>
      </c>
    </row>
    <row r="392" spans="3:18" ht="18" customHeight="1" x14ac:dyDescent="0.25">
      <c r="C392" s="238" t="s">
        <v>161</v>
      </c>
      <c r="D392" s="401"/>
      <c r="E392" s="249">
        <v>0</v>
      </c>
      <c r="F392" s="249">
        <v>30</v>
      </c>
      <c r="G392" s="250">
        <v>0</v>
      </c>
      <c r="H392" s="249">
        <v>127700</v>
      </c>
      <c r="I392" s="249">
        <v>1900</v>
      </c>
      <c r="J392" s="249">
        <v>10</v>
      </c>
      <c r="K392" s="251">
        <v>10</v>
      </c>
      <c r="L392" s="251">
        <v>13</v>
      </c>
      <c r="M392" s="251">
        <v>9</v>
      </c>
      <c r="N392" s="251">
        <v>2</v>
      </c>
      <c r="O392" s="251">
        <v>2</v>
      </c>
      <c r="P392" s="244">
        <f t="shared" si="58"/>
        <v>11</v>
      </c>
      <c r="Q392" s="135">
        <v>5</v>
      </c>
      <c r="R392" s="135">
        <v>0</v>
      </c>
    </row>
    <row r="393" spans="3:18" ht="18" customHeight="1" x14ac:dyDescent="0.25">
      <c r="C393" s="237" t="s">
        <v>85</v>
      </c>
      <c r="D393" s="436"/>
      <c r="E393" s="251">
        <v>0</v>
      </c>
      <c r="F393" s="251">
        <v>0</v>
      </c>
      <c r="G393" s="251">
        <v>180</v>
      </c>
      <c r="H393" s="251">
        <v>0</v>
      </c>
      <c r="I393" s="251">
        <v>108675</v>
      </c>
      <c r="J393" s="251">
        <v>0</v>
      </c>
      <c r="K393" s="251">
        <v>32</v>
      </c>
      <c r="L393" s="251">
        <v>34</v>
      </c>
      <c r="M393" s="251">
        <v>33</v>
      </c>
      <c r="N393" s="251">
        <v>0</v>
      </c>
      <c r="O393" s="251">
        <v>0</v>
      </c>
      <c r="P393" s="244">
        <f t="shared" si="58"/>
        <v>33</v>
      </c>
      <c r="Q393" s="114">
        <v>0</v>
      </c>
      <c r="R393" s="114">
        <v>0</v>
      </c>
    </row>
    <row r="394" spans="3:18" ht="18" customHeight="1" x14ac:dyDescent="0.25">
      <c r="C394" s="402"/>
      <c r="D394" s="403"/>
      <c r="E394" s="252">
        <f>E389+E390+E391+E392+E393</f>
        <v>0</v>
      </c>
      <c r="F394" s="252">
        <f t="shared" ref="F394:R394" si="59">F389+F390+F391+F392+F393</f>
        <v>30</v>
      </c>
      <c r="G394" s="252">
        <f t="shared" si="59"/>
        <v>622</v>
      </c>
      <c r="H394" s="252">
        <f t="shared" si="59"/>
        <v>2304979</v>
      </c>
      <c r="I394" s="252">
        <f t="shared" si="59"/>
        <v>271027</v>
      </c>
      <c r="J394" s="252">
        <f t="shared" si="59"/>
        <v>267</v>
      </c>
      <c r="K394" s="252">
        <f t="shared" si="59"/>
        <v>179</v>
      </c>
      <c r="L394" s="252">
        <f t="shared" si="59"/>
        <v>140</v>
      </c>
      <c r="M394" s="252">
        <f t="shared" si="59"/>
        <v>119</v>
      </c>
      <c r="N394" s="252">
        <f t="shared" si="59"/>
        <v>59</v>
      </c>
      <c r="O394" s="252">
        <f t="shared" si="59"/>
        <v>60</v>
      </c>
      <c r="P394" s="252">
        <f t="shared" si="59"/>
        <v>179</v>
      </c>
      <c r="Q394" s="252">
        <f t="shared" si="59"/>
        <v>129</v>
      </c>
      <c r="R394" s="252">
        <f t="shared" si="59"/>
        <v>16</v>
      </c>
    </row>
    <row r="397" spans="3:18" ht="18.75" x14ac:dyDescent="0.3">
      <c r="C397" s="451" t="s">
        <v>258</v>
      </c>
      <c r="D397" s="451"/>
      <c r="E397" s="451"/>
      <c r="F397" s="451"/>
      <c r="G397" s="451"/>
      <c r="H397" s="451"/>
      <c r="I397" s="451"/>
      <c r="J397" s="451"/>
      <c r="K397" s="451"/>
      <c r="L397" s="451"/>
      <c r="M397" s="451"/>
      <c r="N397" s="451"/>
      <c r="O397" s="254"/>
      <c r="P397" s="254"/>
      <c r="Q397" s="254"/>
      <c r="R397" s="254"/>
    </row>
    <row r="398" spans="3:18" x14ac:dyDescent="0.25"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</row>
    <row r="399" spans="3:18" x14ac:dyDescent="0.25">
      <c r="C399" s="406" t="s">
        <v>5</v>
      </c>
      <c r="D399" s="406" t="s">
        <v>12</v>
      </c>
      <c r="E399" s="406" t="s">
        <v>6</v>
      </c>
      <c r="F399" s="406" t="s">
        <v>17</v>
      </c>
      <c r="G399" s="406" t="s">
        <v>15</v>
      </c>
      <c r="H399" s="406" t="s">
        <v>100</v>
      </c>
      <c r="I399" s="406" t="s">
        <v>14</v>
      </c>
      <c r="J399" s="406" t="s">
        <v>13</v>
      </c>
      <c r="K399" s="406" t="s">
        <v>8</v>
      </c>
      <c r="L399" s="398" t="s">
        <v>113</v>
      </c>
      <c r="M399" s="409"/>
      <c r="N399" s="409"/>
      <c r="O399" s="409"/>
      <c r="P399" s="399"/>
      <c r="Q399" s="394" t="s">
        <v>16</v>
      </c>
      <c r="R399" s="395"/>
    </row>
    <row r="400" spans="3:18" ht="30" x14ac:dyDescent="0.25">
      <c r="C400" s="407"/>
      <c r="D400" s="407"/>
      <c r="E400" s="407"/>
      <c r="F400" s="407"/>
      <c r="G400" s="407"/>
      <c r="H400" s="407"/>
      <c r="I400" s="407"/>
      <c r="J400" s="407"/>
      <c r="K400" s="407"/>
      <c r="L400" s="398" t="s">
        <v>1</v>
      </c>
      <c r="M400" s="399"/>
      <c r="N400" s="398" t="s">
        <v>2</v>
      </c>
      <c r="O400" s="399"/>
      <c r="P400" s="236" t="s">
        <v>10</v>
      </c>
      <c r="Q400" s="396"/>
      <c r="R400" s="397"/>
    </row>
    <row r="401" spans="3:18" x14ac:dyDescent="0.25">
      <c r="C401" s="408"/>
      <c r="D401" s="408"/>
      <c r="E401" s="408"/>
      <c r="F401" s="408"/>
      <c r="G401" s="408"/>
      <c r="H401" s="408"/>
      <c r="I401" s="408"/>
      <c r="J401" s="408"/>
      <c r="K401" s="408"/>
      <c r="L401" s="236" t="s">
        <v>4</v>
      </c>
      <c r="M401" s="236" t="s">
        <v>3</v>
      </c>
      <c r="N401" s="236" t="s">
        <v>4</v>
      </c>
      <c r="O401" s="236" t="s">
        <v>3</v>
      </c>
      <c r="P401" s="236" t="s">
        <v>3</v>
      </c>
      <c r="Q401" s="242" t="s">
        <v>1</v>
      </c>
      <c r="R401" s="242" t="s">
        <v>2</v>
      </c>
    </row>
    <row r="402" spans="3:18" x14ac:dyDescent="0.25">
      <c r="C402" s="238" t="s">
        <v>0</v>
      </c>
      <c r="D402" s="400">
        <v>42825</v>
      </c>
      <c r="E402" s="260">
        <v>0</v>
      </c>
      <c r="F402" s="260">
        <v>0</v>
      </c>
      <c r="G402" s="260">
        <v>229.5</v>
      </c>
      <c r="H402" s="245">
        <v>412800</v>
      </c>
      <c r="I402" s="245">
        <v>91250</v>
      </c>
      <c r="J402" s="260">
        <v>136</v>
      </c>
      <c r="K402" s="260">
        <v>56</v>
      </c>
      <c r="L402" s="260">
        <v>53</v>
      </c>
      <c r="M402" s="260">
        <v>49</v>
      </c>
      <c r="N402" s="260">
        <v>37</v>
      </c>
      <c r="O402" s="260">
        <v>35</v>
      </c>
      <c r="P402" s="260">
        <f>M402+O402</f>
        <v>84</v>
      </c>
      <c r="Q402" s="261">
        <v>108</v>
      </c>
      <c r="R402" s="246">
        <v>11</v>
      </c>
    </row>
    <row r="403" spans="3:18" x14ac:dyDescent="0.25">
      <c r="C403" s="237" t="s">
        <v>24</v>
      </c>
      <c r="D403" s="401"/>
      <c r="E403" s="262">
        <v>0</v>
      </c>
      <c r="F403" s="262">
        <v>0</v>
      </c>
      <c r="G403" s="262">
        <v>18</v>
      </c>
      <c r="H403" s="110">
        <v>75100</v>
      </c>
      <c r="I403" s="110">
        <v>32300</v>
      </c>
      <c r="J403" s="262">
        <v>30</v>
      </c>
      <c r="K403" s="262">
        <v>4</v>
      </c>
      <c r="L403" s="262">
        <v>18</v>
      </c>
      <c r="M403" s="262">
        <v>9</v>
      </c>
      <c r="N403" s="262">
        <v>3</v>
      </c>
      <c r="O403" s="262">
        <v>2</v>
      </c>
      <c r="P403" s="260">
        <v>11</v>
      </c>
      <c r="Q403" s="262">
        <v>16</v>
      </c>
      <c r="R403" s="110">
        <v>0</v>
      </c>
    </row>
    <row r="404" spans="3:18" x14ac:dyDescent="0.25">
      <c r="C404" s="237" t="s">
        <v>25</v>
      </c>
      <c r="D404" s="401"/>
      <c r="E404" s="263">
        <v>0</v>
      </c>
      <c r="F404" s="263">
        <v>0</v>
      </c>
      <c r="G404" s="263">
        <v>66</v>
      </c>
      <c r="H404" s="253">
        <v>214338</v>
      </c>
      <c r="I404" s="253">
        <v>3572</v>
      </c>
      <c r="J404" s="263">
        <v>75</v>
      </c>
      <c r="K404" s="263">
        <v>19</v>
      </c>
      <c r="L404" s="263">
        <v>11</v>
      </c>
      <c r="M404" s="263">
        <v>13</v>
      </c>
      <c r="N404" s="263">
        <v>2</v>
      </c>
      <c r="O404" s="264">
        <v>2</v>
      </c>
      <c r="P404" s="260">
        <f t="shared" ref="P404:P406" si="60">M404+O404</f>
        <v>15</v>
      </c>
      <c r="Q404" s="265">
        <v>7</v>
      </c>
      <c r="R404" s="112">
        <v>0</v>
      </c>
    </row>
    <row r="405" spans="3:18" x14ac:dyDescent="0.25">
      <c r="C405" s="238" t="s">
        <v>161</v>
      </c>
      <c r="D405" s="401"/>
      <c r="E405" s="249">
        <v>0</v>
      </c>
      <c r="F405" s="249">
        <v>0</v>
      </c>
      <c r="G405" s="250">
        <v>18</v>
      </c>
      <c r="H405" s="249">
        <v>144296</v>
      </c>
      <c r="I405" s="249">
        <v>17596</v>
      </c>
      <c r="J405" s="249">
        <v>12</v>
      </c>
      <c r="K405" s="251">
        <v>13</v>
      </c>
      <c r="L405" s="251">
        <v>13</v>
      </c>
      <c r="M405" s="251">
        <v>8</v>
      </c>
      <c r="N405" s="251">
        <v>2</v>
      </c>
      <c r="O405" s="251">
        <v>1</v>
      </c>
      <c r="P405" s="244">
        <f t="shared" si="60"/>
        <v>9</v>
      </c>
      <c r="Q405" s="135">
        <v>5</v>
      </c>
      <c r="R405" s="135">
        <v>0</v>
      </c>
    </row>
    <row r="406" spans="3:18" x14ac:dyDescent="0.25">
      <c r="C406" s="237" t="s">
        <v>85</v>
      </c>
      <c r="D406" s="436"/>
      <c r="E406" s="251">
        <v>0</v>
      </c>
      <c r="F406" s="251">
        <v>0</v>
      </c>
      <c r="G406" s="251">
        <v>204</v>
      </c>
      <c r="H406" s="251">
        <v>0</v>
      </c>
      <c r="I406" s="251">
        <v>98323</v>
      </c>
      <c r="J406" s="251">
        <v>0</v>
      </c>
      <c r="K406" s="251">
        <v>32</v>
      </c>
      <c r="L406" s="251">
        <v>33</v>
      </c>
      <c r="M406" s="251">
        <v>30</v>
      </c>
      <c r="N406" s="251">
        <v>0</v>
      </c>
      <c r="O406" s="251">
        <v>0</v>
      </c>
      <c r="P406" s="244">
        <f t="shared" si="60"/>
        <v>30</v>
      </c>
      <c r="Q406" s="114">
        <v>0</v>
      </c>
      <c r="R406" s="114">
        <v>0</v>
      </c>
    </row>
    <row r="407" spans="3:18" x14ac:dyDescent="0.25">
      <c r="C407" s="402"/>
      <c r="D407" s="403"/>
      <c r="E407" s="252">
        <f>E402+E403+E404+E405+E406</f>
        <v>0</v>
      </c>
      <c r="F407" s="252">
        <f t="shared" ref="F407:R407" si="61">F402+F403+F404+F405+F406</f>
        <v>0</v>
      </c>
      <c r="G407" s="252">
        <f t="shared" si="61"/>
        <v>535.5</v>
      </c>
      <c r="H407" s="252">
        <f t="shared" si="61"/>
        <v>846534</v>
      </c>
      <c r="I407" s="252">
        <f t="shared" si="61"/>
        <v>243041</v>
      </c>
      <c r="J407" s="252">
        <f t="shared" si="61"/>
        <v>253</v>
      </c>
      <c r="K407" s="252">
        <f t="shared" si="61"/>
        <v>124</v>
      </c>
      <c r="L407" s="252">
        <f t="shared" si="61"/>
        <v>128</v>
      </c>
      <c r="M407" s="252">
        <f t="shared" si="61"/>
        <v>109</v>
      </c>
      <c r="N407" s="252">
        <f t="shared" si="61"/>
        <v>44</v>
      </c>
      <c r="O407" s="252">
        <f t="shared" si="61"/>
        <v>40</v>
      </c>
      <c r="P407" s="252">
        <f t="shared" si="61"/>
        <v>149</v>
      </c>
      <c r="Q407" s="252">
        <f t="shared" si="61"/>
        <v>136</v>
      </c>
      <c r="R407" s="252">
        <f t="shared" si="61"/>
        <v>11</v>
      </c>
    </row>
    <row r="410" spans="3:18" ht="18.75" x14ac:dyDescent="0.3">
      <c r="C410" s="451" t="s">
        <v>259</v>
      </c>
      <c r="D410" s="451"/>
      <c r="E410" s="451"/>
      <c r="F410" s="451"/>
      <c r="G410" s="451"/>
      <c r="H410" s="451"/>
      <c r="I410" s="451"/>
      <c r="J410" s="451"/>
      <c r="K410" s="451"/>
      <c r="L410" s="451"/>
      <c r="M410" s="451"/>
      <c r="N410" s="451"/>
      <c r="O410" s="254"/>
      <c r="P410" s="254"/>
      <c r="Q410" s="254"/>
      <c r="R410" s="254"/>
    </row>
    <row r="411" spans="3:18" x14ac:dyDescent="0.25"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</row>
    <row r="412" spans="3:18" x14ac:dyDescent="0.25">
      <c r="C412" s="406" t="s">
        <v>5</v>
      </c>
      <c r="D412" s="406" t="s">
        <v>12</v>
      </c>
      <c r="E412" s="406" t="s">
        <v>6</v>
      </c>
      <c r="F412" s="406" t="s">
        <v>17</v>
      </c>
      <c r="G412" s="406" t="s">
        <v>15</v>
      </c>
      <c r="H412" s="406" t="s">
        <v>100</v>
      </c>
      <c r="I412" s="406" t="s">
        <v>14</v>
      </c>
      <c r="J412" s="406" t="s">
        <v>13</v>
      </c>
      <c r="K412" s="406" t="s">
        <v>8</v>
      </c>
      <c r="L412" s="398" t="s">
        <v>113</v>
      </c>
      <c r="M412" s="409"/>
      <c r="N412" s="409"/>
      <c r="O412" s="409"/>
      <c r="P412" s="399"/>
      <c r="Q412" s="394" t="s">
        <v>16</v>
      </c>
      <c r="R412" s="395"/>
    </row>
    <row r="413" spans="3:18" ht="30" x14ac:dyDescent="0.25">
      <c r="C413" s="407"/>
      <c r="D413" s="407"/>
      <c r="E413" s="407"/>
      <c r="F413" s="407"/>
      <c r="G413" s="407"/>
      <c r="H413" s="407"/>
      <c r="I413" s="407"/>
      <c r="J413" s="407"/>
      <c r="K413" s="407"/>
      <c r="L413" s="398" t="s">
        <v>1</v>
      </c>
      <c r="M413" s="399"/>
      <c r="N413" s="398" t="s">
        <v>2</v>
      </c>
      <c r="O413" s="399"/>
      <c r="P413" s="236" t="s">
        <v>10</v>
      </c>
      <c r="Q413" s="396"/>
      <c r="R413" s="397"/>
    </row>
    <row r="414" spans="3:18" x14ac:dyDescent="0.25">
      <c r="C414" s="408"/>
      <c r="D414" s="408"/>
      <c r="E414" s="408"/>
      <c r="F414" s="408"/>
      <c r="G414" s="408"/>
      <c r="H414" s="408"/>
      <c r="I414" s="408"/>
      <c r="J414" s="408"/>
      <c r="K414" s="408"/>
      <c r="L414" s="236" t="s">
        <v>4</v>
      </c>
      <c r="M414" s="236" t="s">
        <v>3</v>
      </c>
      <c r="N414" s="236" t="s">
        <v>4</v>
      </c>
      <c r="O414" s="236" t="s">
        <v>3</v>
      </c>
      <c r="P414" s="236" t="s">
        <v>3</v>
      </c>
      <c r="Q414" s="242" t="s">
        <v>1</v>
      </c>
      <c r="R414" s="242" t="s">
        <v>2</v>
      </c>
    </row>
    <row r="415" spans="3:18" x14ac:dyDescent="0.25">
      <c r="C415" s="238" t="s">
        <v>0</v>
      </c>
      <c r="D415" s="400">
        <v>42826</v>
      </c>
      <c r="E415" s="260">
        <v>0</v>
      </c>
      <c r="F415" s="260">
        <v>0</v>
      </c>
      <c r="G415" s="260">
        <v>122</v>
      </c>
      <c r="H415" s="245">
        <v>179300</v>
      </c>
      <c r="I415" s="245">
        <v>15700</v>
      </c>
      <c r="J415" s="260">
        <v>99</v>
      </c>
      <c r="K415" s="260">
        <v>27</v>
      </c>
      <c r="L415" s="260">
        <v>22</v>
      </c>
      <c r="M415" s="260">
        <v>24</v>
      </c>
      <c r="N415" s="260">
        <v>24</v>
      </c>
      <c r="O415" s="260">
        <v>23</v>
      </c>
      <c r="P415" s="260">
        <f>M415+O415</f>
        <v>47</v>
      </c>
      <c r="Q415" s="261">
        <v>59</v>
      </c>
      <c r="R415" s="246">
        <v>7</v>
      </c>
    </row>
    <row r="416" spans="3:18" x14ac:dyDescent="0.25">
      <c r="C416" s="237" t="s">
        <v>24</v>
      </c>
      <c r="D416" s="401"/>
      <c r="E416" s="262">
        <v>0</v>
      </c>
      <c r="F416" s="262">
        <v>0</v>
      </c>
      <c r="G416" s="262">
        <v>0</v>
      </c>
      <c r="H416" s="110">
        <v>209104</v>
      </c>
      <c r="I416" s="110">
        <v>0</v>
      </c>
      <c r="J416" s="262">
        <v>0</v>
      </c>
      <c r="K416" s="262">
        <v>0</v>
      </c>
      <c r="L416" s="262">
        <v>11</v>
      </c>
      <c r="M416" s="262">
        <v>11</v>
      </c>
      <c r="N416" s="262">
        <v>3</v>
      </c>
      <c r="O416" s="262">
        <v>3</v>
      </c>
      <c r="P416" s="260">
        <f t="shared" ref="P416:P419" si="62">M416+O416</f>
        <v>14</v>
      </c>
      <c r="Q416" s="262">
        <v>6</v>
      </c>
      <c r="R416" s="110">
        <v>0</v>
      </c>
    </row>
    <row r="417" spans="3:18" x14ac:dyDescent="0.25">
      <c r="C417" s="237" t="s">
        <v>25</v>
      </c>
      <c r="D417" s="401"/>
      <c r="E417" s="263">
        <v>0</v>
      </c>
      <c r="F417" s="263">
        <v>0</v>
      </c>
      <c r="G417" s="263">
        <v>32</v>
      </c>
      <c r="H417" s="253">
        <v>268620</v>
      </c>
      <c r="I417" s="253">
        <v>2900</v>
      </c>
      <c r="J417" s="263">
        <v>0</v>
      </c>
      <c r="K417" s="263">
        <v>8</v>
      </c>
      <c r="L417" s="263">
        <v>8</v>
      </c>
      <c r="M417" s="263">
        <v>8</v>
      </c>
      <c r="N417" s="263">
        <v>2</v>
      </c>
      <c r="O417" s="264">
        <v>0</v>
      </c>
      <c r="P417" s="260">
        <f t="shared" si="62"/>
        <v>8</v>
      </c>
      <c r="Q417" s="265">
        <v>5</v>
      </c>
      <c r="R417" s="112">
        <v>0</v>
      </c>
    </row>
    <row r="418" spans="3:18" x14ac:dyDescent="0.25">
      <c r="C418" s="238" t="s">
        <v>161</v>
      </c>
      <c r="D418" s="401"/>
      <c r="E418" s="249">
        <v>0</v>
      </c>
      <c r="F418" s="249">
        <v>0</v>
      </c>
      <c r="G418" s="250">
        <v>0</v>
      </c>
      <c r="H418" s="249">
        <v>85900</v>
      </c>
      <c r="I418" s="249">
        <v>0</v>
      </c>
      <c r="J418" s="249">
        <v>10</v>
      </c>
      <c r="K418" s="251">
        <v>8</v>
      </c>
      <c r="L418" s="251">
        <v>2</v>
      </c>
      <c r="M418" s="251">
        <v>5</v>
      </c>
      <c r="N418" s="251">
        <v>2</v>
      </c>
      <c r="O418" s="251">
        <v>1</v>
      </c>
      <c r="P418" s="260">
        <f t="shared" si="62"/>
        <v>6</v>
      </c>
      <c r="Q418" s="135">
        <v>3</v>
      </c>
      <c r="R418" s="135">
        <v>0</v>
      </c>
    </row>
    <row r="419" spans="3:18" x14ac:dyDescent="0.25">
      <c r="C419" s="237" t="s">
        <v>85</v>
      </c>
      <c r="D419" s="436"/>
      <c r="E419" s="251">
        <v>0</v>
      </c>
      <c r="F419" s="251">
        <v>0</v>
      </c>
      <c r="G419" s="251">
        <v>0</v>
      </c>
      <c r="H419" s="251">
        <v>0</v>
      </c>
      <c r="I419" s="251">
        <v>15481</v>
      </c>
      <c r="J419" s="251">
        <v>0</v>
      </c>
      <c r="K419" s="251">
        <v>7</v>
      </c>
      <c r="L419" s="251">
        <v>2</v>
      </c>
      <c r="M419" s="251">
        <v>2</v>
      </c>
      <c r="N419" s="251">
        <v>0</v>
      </c>
      <c r="O419" s="251">
        <v>0</v>
      </c>
      <c r="P419" s="260">
        <f t="shared" si="62"/>
        <v>2</v>
      </c>
      <c r="Q419" s="114">
        <v>2</v>
      </c>
      <c r="R419" s="114">
        <v>0</v>
      </c>
    </row>
    <row r="420" spans="3:18" x14ac:dyDescent="0.25">
      <c r="C420" s="402"/>
      <c r="D420" s="403"/>
      <c r="E420" s="252">
        <f>E415+E416+E417+E418+E419</f>
        <v>0</v>
      </c>
      <c r="F420" s="252">
        <f t="shared" ref="F420:R420" si="63">F415+F416+F417+F418+F419</f>
        <v>0</v>
      </c>
      <c r="G420" s="252">
        <f t="shared" si="63"/>
        <v>154</v>
      </c>
      <c r="H420" s="252">
        <f t="shared" si="63"/>
        <v>742924</v>
      </c>
      <c r="I420" s="252">
        <f t="shared" si="63"/>
        <v>34081</v>
      </c>
      <c r="J420" s="252">
        <f t="shared" si="63"/>
        <v>109</v>
      </c>
      <c r="K420" s="252">
        <f t="shared" si="63"/>
        <v>50</v>
      </c>
      <c r="L420" s="252">
        <f t="shared" si="63"/>
        <v>45</v>
      </c>
      <c r="M420" s="252">
        <f t="shared" si="63"/>
        <v>50</v>
      </c>
      <c r="N420" s="252">
        <f t="shared" si="63"/>
        <v>31</v>
      </c>
      <c r="O420" s="252">
        <f t="shared" si="63"/>
        <v>27</v>
      </c>
      <c r="P420" s="252">
        <f t="shared" si="63"/>
        <v>77</v>
      </c>
      <c r="Q420" s="252">
        <f t="shared" si="63"/>
        <v>75</v>
      </c>
      <c r="R420" s="252">
        <f t="shared" si="63"/>
        <v>7</v>
      </c>
    </row>
    <row r="421" spans="3:18" x14ac:dyDescent="0.25">
      <c r="C421" s="254"/>
      <c r="D421" s="254"/>
      <c r="E421" s="254"/>
      <c r="F421" s="254"/>
      <c r="G421" s="254"/>
      <c r="H421" s="254"/>
      <c r="I421" s="254"/>
      <c r="J421" s="254"/>
      <c r="K421" s="254"/>
      <c r="L421" s="254"/>
      <c r="M421" s="254"/>
      <c r="N421" s="254"/>
      <c r="O421" s="254"/>
      <c r="P421" s="254"/>
      <c r="Q421" s="254"/>
      <c r="R421" s="254"/>
    </row>
    <row r="422" spans="3:18" x14ac:dyDescent="0.25">
      <c r="C422" s="254"/>
      <c r="D422" s="254"/>
      <c r="E422" s="254"/>
      <c r="F422" s="254"/>
      <c r="G422" s="254"/>
      <c r="H422" s="254"/>
      <c r="I422" s="254"/>
      <c r="J422" s="254"/>
      <c r="K422" s="254"/>
      <c r="L422" s="254"/>
      <c r="M422" s="254"/>
      <c r="N422" s="254"/>
      <c r="O422" s="254"/>
      <c r="P422" s="254"/>
      <c r="Q422" s="254"/>
      <c r="R422" s="254"/>
    </row>
    <row r="423" spans="3:18" ht="18.75" x14ac:dyDescent="0.3">
      <c r="C423" s="451" t="s">
        <v>260</v>
      </c>
      <c r="D423" s="451"/>
      <c r="E423" s="451"/>
      <c r="F423" s="451"/>
      <c r="G423" s="451"/>
      <c r="H423" s="451"/>
      <c r="I423" s="451"/>
      <c r="J423" s="451"/>
      <c r="K423" s="451"/>
      <c r="L423" s="451"/>
      <c r="M423" s="451"/>
      <c r="N423" s="451"/>
      <c r="O423" s="254"/>
      <c r="P423" s="254"/>
      <c r="Q423" s="254"/>
      <c r="R423" s="254"/>
    </row>
    <row r="424" spans="3:18" x14ac:dyDescent="0.25">
      <c r="C424" s="254"/>
      <c r="D424" s="254"/>
      <c r="E424" s="254"/>
      <c r="F424" s="254"/>
      <c r="G424" s="254"/>
      <c r="H424" s="254"/>
      <c r="I424" s="254"/>
      <c r="J424" s="254"/>
      <c r="K424" s="254"/>
      <c r="L424" s="254"/>
      <c r="M424" s="254"/>
      <c r="N424" s="254"/>
      <c r="O424" s="254"/>
      <c r="P424" s="254"/>
      <c r="Q424" s="254"/>
      <c r="R424" s="254"/>
    </row>
    <row r="425" spans="3:18" x14ac:dyDescent="0.25">
      <c r="C425" s="406" t="s">
        <v>5</v>
      </c>
      <c r="D425" s="406" t="s">
        <v>12</v>
      </c>
      <c r="E425" s="406" t="s">
        <v>6</v>
      </c>
      <c r="F425" s="406" t="s">
        <v>17</v>
      </c>
      <c r="G425" s="406" t="s">
        <v>15</v>
      </c>
      <c r="H425" s="406" t="s">
        <v>100</v>
      </c>
      <c r="I425" s="406" t="s">
        <v>14</v>
      </c>
      <c r="J425" s="406" t="s">
        <v>13</v>
      </c>
      <c r="K425" s="406" t="s">
        <v>8</v>
      </c>
      <c r="L425" s="398" t="s">
        <v>113</v>
      </c>
      <c r="M425" s="409"/>
      <c r="N425" s="409"/>
      <c r="O425" s="409"/>
      <c r="P425" s="399"/>
      <c r="Q425" s="394" t="s">
        <v>16</v>
      </c>
      <c r="R425" s="395"/>
    </row>
    <row r="426" spans="3:18" ht="30" x14ac:dyDescent="0.25">
      <c r="C426" s="407"/>
      <c r="D426" s="407"/>
      <c r="E426" s="407"/>
      <c r="F426" s="407"/>
      <c r="G426" s="407"/>
      <c r="H426" s="407"/>
      <c r="I426" s="407"/>
      <c r="J426" s="407"/>
      <c r="K426" s="407"/>
      <c r="L426" s="398" t="s">
        <v>1</v>
      </c>
      <c r="M426" s="399"/>
      <c r="N426" s="398" t="s">
        <v>2</v>
      </c>
      <c r="O426" s="399"/>
      <c r="P426" s="236" t="s">
        <v>10</v>
      </c>
      <c r="Q426" s="396"/>
      <c r="R426" s="397"/>
    </row>
    <row r="427" spans="3:18" x14ac:dyDescent="0.25">
      <c r="C427" s="408"/>
      <c r="D427" s="408"/>
      <c r="E427" s="408"/>
      <c r="F427" s="408"/>
      <c r="G427" s="408"/>
      <c r="H427" s="408"/>
      <c r="I427" s="408"/>
      <c r="J427" s="408"/>
      <c r="K427" s="408"/>
      <c r="L427" s="236" t="s">
        <v>4</v>
      </c>
      <c r="M427" s="236" t="s">
        <v>3</v>
      </c>
      <c r="N427" s="236" t="s">
        <v>4</v>
      </c>
      <c r="O427" s="236" t="s">
        <v>3</v>
      </c>
      <c r="P427" s="236" t="s">
        <v>3</v>
      </c>
      <c r="Q427" s="242" t="s">
        <v>1</v>
      </c>
      <c r="R427" s="242" t="s">
        <v>2</v>
      </c>
    </row>
    <row r="428" spans="3:18" hidden="1" x14ac:dyDescent="0.25">
      <c r="C428" s="238" t="s">
        <v>0</v>
      </c>
      <c r="D428" s="400">
        <v>42827</v>
      </c>
      <c r="E428" s="260">
        <v>0</v>
      </c>
      <c r="F428" s="260">
        <v>0</v>
      </c>
      <c r="G428" s="260">
        <v>189</v>
      </c>
      <c r="H428" s="245">
        <v>283100</v>
      </c>
      <c r="I428" s="245">
        <v>70200</v>
      </c>
      <c r="J428" s="260">
        <v>122</v>
      </c>
      <c r="K428" s="260">
        <v>52</v>
      </c>
      <c r="L428" s="260">
        <v>13</v>
      </c>
      <c r="M428" s="260">
        <v>12</v>
      </c>
      <c r="N428" s="260">
        <v>51</v>
      </c>
      <c r="O428" s="260">
        <v>40</v>
      </c>
      <c r="P428" s="260">
        <f>M428+O428</f>
        <v>52</v>
      </c>
      <c r="Q428" s="261">
        <v>32</v>
      </c>
      <c r="R428" s="246">
        <v>10</v>
      </c>
    </row>
    <row r="429" spans="3:18" hidden="1" x14ac:dyDescent="0.25">
      <c r="C429" s="237" t="s">
        <v>24</v>
      </c>
      <c r="D429" s="401"/>
      <c r="E429" s="262">
        <v>0</v>
      </c>
      <c r="F429" s="262">
        <v>0</v>
      </c>
      <c r="G429" s="262">
        <v>0</v>
      </c>
      <c r="H429" s="110">
        <v>257896</v>
      </c>
      <c r="I429" s="110">
        <v>0</v>
      </c>
      <c r="J429" s="262">
        <v>0</v>
      </c>
      <c r="K429" s="262">
        <v>33</v>
      </c>
      <c r="L429" s="262">
        <v>6</v>
      </c>
      <c r="M429" s="262">
        <v>5</v>
      </c>
      <c r="N429" s="262">
        <v>3</v>
      </c>
      <c r="O429" s="262">
        <v>2</v>
      </c>
      <c r="P429" s="260">
        <f t="shared" ref="P429:P431" si="64">M429+O429</f>
        <v>7</v>
      </c>
      <c r="Q429" s="262">
        <v>4</v>
      </c>
      <c r="R429" s="110">
        <v>0</v>
      </c>
    </row>
    <row r="430" spans="3:18" hidden="1" x14ac:dyDescent="0.25">
      <c r="C430" s="237" t="s">
        <v>25</v>
      </c>
      <c r="D430" s="401"/>
      <c r="E430" s="263">
        <v>0</v>
      </c>
      <c r="F430" s="263">
        <v>0</v>
      </c>
      <c r="G430" s="263">
        <v>0</v>
      </c>
      <c r="H430" s="253">
        <v>113600</v>
      </c>
      <c r="I430" s="253">
        <v>0</v>
      </c>
      <c r="J430" s="263">
        <v>0</v>
      </c>
      <c r="K430" s="263">
        <v>0</v>
      </c>
      <c r="L430" s="263">
        <v>8</v>
      </c>
      <c r="M430" s="263">
        <v>2</v>
      </c>
      <c r="N430" s="263">
        <v>2</v>
      </c>
      <c r="O430" s="264">
        <v>2</v>
      </c>
      <c r="P430" s="260">
        <f t="shared" si="64"/>
        <v>4</v>
      </c>
      <c r="Q430" s="265">
        <v>0</v>
      </c>
      <c r="R430" s="112">
        <v>0</v>
      </c>
    </row>
    <row r="431" spans="3:18" hidden="1" x14ac:dyDescent="0.25">
      <c r="C431" s="238" t="s">
        <v>161</v>
      </c>
      <c r="D431" s="401"/>
      <c r="E431" s="249">
        <v>0</v>
      </c>
      <c r="F431" s="249">
        <v>0</v>
      </c>
      <c r="G431" s="250">
        <v>0</v>
      </c>
      <c r="H431" s="249">
        <v>153696</v>
      </c>
      <c r="I431" s="249">
        <v>0</v>
      </c>
      <c r="J431" s="249">
        <v>12</v>
      </c>
      <c r="K431" s="251">
        <v>16</v>
      </c>
      <c r="L431" s="251">
        <v>2</v>
      </c>
      <c r="M431" s="251">
        <v>1</v>
      </c>
      <c r="N431" s="251">
        <v>2</v>
      </c>
      <c r="O431" s="251">
        <v>1</v>
      </c>
      <c r="P431" s="260">
        <f t="shared" si="64"/>
        <v>2</v>
      </c>
      <c r="Q431" s="135">
        <v>0</v>
      </c>
      <c r="R431" s="135">
        <v>0</v>
      </c>
    </row>
    <row r="432" spans="3:18" hidden="1" x14ac:dyDescent="0.25">
      <c r="C432" s="237" t="s">
        <v>85</v>
      </c>
      <c r="D432" s="436"/>
      <c r="E432" s="251">
        <v>0</v>
      </c>
      <c r="F432" s="251">
        <v>0</v>
      </c>
      <c r="G432" s="251">
        <v>0</v>
      </c>
      <c r="H432" s="251">
        <v>0</v>
      </c>
      <c r="I432" s="251">
        <v>14725</v>
      </c>
      <c r="J432" s="251">
        <v>0</v>
      </c>
      <c r="K432" s="251">
        <v>4</v>
      </c>
      <c r="L432" s="251">
        <v>0</v>
      </c>
      <c r="M432" s="251">
        <v>0</v>
      </c>
      <c r="N432" s="251">
        <v>0</v>
      </c>
      <c r="O432" s="251">
        <v>0</v>
      </c>
      <c r="P432" s="260">
        <v>0</v>
      </c>
      <c r="Q432" s="114">
        <v>0</v>
      </c>
      <c r="R432" s="114">
        <v>0</v>
      </c>
    </row>
    <row r="433" spans="3:18" hidden="1" x14ac:dyDescent="0.25">
      <c r="C433" s="402"/>
      <c r="D433" s="403"/>
      <c r="E433" s="252">
        <f>E428+E429+E430+E431+E432</f>
        <v>0</v>
      </c>
      <c r="F433" s="252">
        <f t="shared" ref="F433:R433" si="65">F428+F429+F430+F431+F432</f>
        <v>0</v>
      </c>
      <c r="G433" s="252">
        <f t="shared" si="65"/>
        <v>189</v>
      </c>
      <c r="H433" s="252">
        <f t="shared" si="65"/>
        <v>808292</v>
      </c>
      <c r="I433" s="252">
        <f t="shared" si="65"/>
        <v>84925</v>
      </c>
      <c r="J433" s="252">
        <f t="shared" si="65"/>
        <v>134</v>
      </c>
      <c r="K433" s="252">
        <f t="shared" si="65"/>
        <v>105</v>
      </c>
      <c r="L433" s="252">
        <f t="shared" si="65"/>
        <v>29</v>
      </c>
      <c r="M433" s="252">
        <f t="shared" si="65"/>
        <v>20</v>
      </c>
      <c r="N433" s="252">
        <f t="shared" si="65"/>
        <v>58</v>
      </c>
      <c r="O433" s="252">
        <f t="shared" si="65"/>
        <v>45</v>
      </c>
      <c r="P433" s="252">
        <f t="shared" si="65"/>
        <v>65</v>
      </c>
      <c r="Q433" s="252">
        <f t="shared" si="65"/>
        <v>36</v>
      </c>
      <c r="R433" s="252">
        <f t="shared" si="65"/>
        <v>10</v>
      </c>
    </row>
    <row r="434" spans="3:18" hidden="1" x14ac:dyDescent="0.25"/>
    <row r="435" spans="3:18" hidden="1" x14ac:dyDescent="0.25"/>
    <row r="436" spans="3:18" x14ac:dyDescent="0.25">
      <c r="C436" s="238" t="s">
        <v>0</v>
      </c>
      <c r="D436" s="452" t="s">
        <v>262</v>
      </c>
      <c r="E436" s="266">
        <f>E350+E363+E376+E389+E402+E415+E428</f>
        <v>0</v>
      </c>
      <c r="F436" s="266">
        <f t="shared" ref="F436:R436" si="66">F350+F363+F376+F389+F402+F415+F428</f>
        <v>40</v>
      </c>
      <c r="G436" s="267">
        <f t="shared" si="66"/>
        <v>1784.5</v>
      </c>
      <c r="H436" s="267">
        <f t="shared" si="66"/>
        <v>4455633</v>
      </c>
      <c r="I436" s="267">
        <f t="shared" si="66"/>
        <v>591971</v>
      </c>
      <c r="J436" s="267">
        <f t="shared" si="66"/>
        <v>913</v>
      </c>
      <c r="K436" s="267">
        <f t="shared" si="66"/>
        <v>401</v>
      </c>
      <c r="L436" s="266">
        <f t="shared" si="66"/>
        <v>330</v>
      </c>
      <c r="M436" s="266">
        <f t="shared" si="66"/>
        <v>297</v>
      </c>
      <c r="N436" s="266">
        <f t="shared" si="66"/>
        <v>315</v>
      </c>
      <c r="O436" s="266">
        <f t="shared" si="66"/>
        <v>297</v>
      </c>
      <c r="P436" s="266">
        <f t="shared" si="66"/>
        <v>594</v>
      </c>
      <c r="Q436" s="266">
        <f t="shared" si="66"/>
        <v>657</v>
      </c>
      <c r="R436" s="266">
        <f t="shared" si="66"/>
        <v>90</v>
      </c>
    </row>
    <row r="437" spans="3:18" x14ac:dyDescent="0.25">
      <c r="C437" s="237" t="s">
        <v>24</v>
      </c>
      <c r="D437" s="452"/>
      <c r="E437" s="266">
        <f t="shared" ref="E437:R440" si="67">E351+E364+E377+E390+E403+E416+E429</f>
        <v>4.3</v>
      </c>
      <c r="F437" s="266">
        <f t="shared" si="67"/>
        <v>60</v>
      </c>
      <c r="G437" s="267">
        <f t="shared" si="67"/>
        <v>186</v>
      </c>
      <c r="H437" s="267">
        <f t="shared" si="67"/>
        <v>1982474</v>
      </c>
      <c r="I437" s="267">
        <f t="shared" si="67"/>
        <v>204340</v>
      </c>
      <c r="J437" s="267">
        <f t="shared" si="67"/>
        <v>152</v>
      </c>
      <c r="K437" s="267">
        <f t="shared" si="67"/>
        <v>209</v>
      </c>
      <c r="L437" s="266">
        <f t="shared" si="67"/>
        <v>112</v>
      </c>
      <c r="M437" s="266">
        <f t="shared" si="67"/>
        <v>98</v>
      </c>
      <c r="N437" s="266">
        <f t="shared" si="67"/>
        <v>19</v>
      </c>
      <c r="O437" s="266">
        <f t="shared" si="67"/>
        <v>16</v>
      </c>
      <c r="P437" s="266">
        <f t="shared" si="67"/>
        <v>114</v>
      </c>
      <c r="Q437" s="266">
        <f t="shared" si="67"/>
        <v>87</v>
      </c>
      <c r="R437" s="266">
        <f t="shared" si="67"/>
        <v>0</v>
      </c>
    </row>
    <row r="438" spans="3:18" x14ac:dyDescent="0.25">
      <c r="C438" s="237" t="s">
        <v>25</v>
      </c>
      <c r="D438" s="452"/>
      <c r="E438" s="266">
        <f t="shared" si="67"/>
        <v>7</v>
      </c>
      <c r="F438" s="266">
        <f t="shared" si="67"/>
        <v>0</v>
      </c>
      <c r="G438" s="267">
        <f t="shared" si="67"/>
        <v>367</v>
      </c>
      <c r="H438" s="267">
        <f t="shared" si="67"/>
        <v>1622938</v>
      </c>
      <c r="I438" s="267">
        <f t="shared" si="67"/>
        <v>32994</v>
      </c>
      <c r="J438" s="267">
        <f t="shared" si="67"/>
        <v>345</v>
      </c>
      <c r="K438" s="267">
        <f t="shared" si="67"/>
        <v>93</v>
      </c>
      <c r="L438" s="266">
        <f t="shared" si="67"/>
        <v>69</v>
      </c>
      <c r="M438" s="266">
        <f t="shared" si="67"/>
        <v>69</v>
      </c>
      <c r="N438" s="266">
        <f t="shared" si="67"/>
        <v>14</v>
      </c>
      <c r="O438" s="266">
        <f t="shared" si="67"/>
        <v>12</v>
      </c>
      <c r="P438" s="266">
        <f t="shared" si="67"/>
        <v>81</v>
      </c>
      <c r="Q438" s="266">
        <f t="shared" si="67"/>
        <v>32</v>
      </c>
      <c r="R438" s="266">
        <f t="shared" si="67"/>
        <v>0</v>
      </c>
    </row>
    <row r="439" spans="3:18" x14ac:dyDescent="0.25">
      <c r="C439" s="238" t="s">
        <v>161</v>
      </c>
      <c r="D439" s="452"/>
      <c r="E439" s="266">
        <f t="shared" si="67"/>
        <v>9</v>
      </c>
      <c r="F439" s="266">
        <f t="shared" si="67"/>
        <v>80</v>
      </c>
      <c r="G439" s="267">
        <f t="shared" si="67"/>
        <v>18</v>
      </c>
      <c r="H439" s="267">
        <f t="shared" si="67"/>
        <v>836730</v>
      </c>
      <c r="I439" s="267">
        <f t="shared" si="67"/>
        <v>34596</v>
      </c>
      <c r="J439" s="267">
        <f t="shared" si="67"/>
        <v>74</v>
      </c>
      <c r="K439" s="267">
        <f t="shared" si="67"/>
        <v>81</v>
      </c>
      <c r="L439" s="266">
        <f t="shared" si="67"/>
        <v>69</v>
      </c>
      <c r="M439" s="266">
        <f t="shared" si="67"/>
        <v>47</v>
      </c>
      <c r="N439" s="266">
        <f t="shared" si="67"/>
        <v>14</v>
      </c>
      <c r="O439" s="266">
        <f t="shared" si="67"/>
        <v>11</v>
      </c>
      <c r="P439" s="266">
        <f t="shared" si="67"/>
        <v>58</v>
      </c>
      <c r="Q439" s="266">
        <f t="shared" si="67"/>
        <v>28</v>
      </c>
      <c r="R439" s="266">
        <f t="shared" si="67"/>
        <v>0</v>
      </c>
    </row>
    <row r="440" spans="3:18" x14ac:dyDescent="0.25">
      <c r="C440" s="237" t="s">
        <v>85</v>
      </c>
      <c r="D440" s="452"/>
      <c r="E440" s="266">
        <f t="shared" si="67"/>
        <v>0</v>
      </c>
      <c r="F440" s="266">
        <f t="shared" si="67"/>
        <v>0</v>
      </c>
      <c r="G440" s="267">
        <f t="shared" si="67"/>
        <v>384</v>
      </c>
      <c r="H440" s="267">
        <f t="shared" si="67"/>
        <v>0</v>
      </c>
      <c r="I440" s="267">
        <f t="shared" si="67"/>
        <v>648545</v>
      </c>
      <c r="J440" s="267">
        <f t="shared" si="67"/>
        <v>0</v>
      </c>
      <c r="K440" s="267">
        <f t="shared" si="67"/>
        <v>181</v>
      </c>
      <c r="L440" s="266">
        <f t="shared" si="67"/>
        <v>174</v>
      </c>
      <c r="M440" s="266">
        <f t="shared" si="67"/>
        <v>170</v>
      </c>
      <c r="N440" s="266">
        <f t="shared" si="67"/>
        <v>0</v>
      </c>
      <c r="O440" s="266">
        <f t="shared" si="67"/>
        <v>0</v>
      </c>
      <c r="P440" s="266">
        <f t="shared" si="67"/>
        <v>170</v>
      </c>
      <c r="Q440" s="266">
        <f t="shared" si="67"/>
        <v>54</v>
      </c>
      <c r="R440" s="266">
        <f t="shared" si="67"/>
        <v>3</v>
      </c>
    </row>
    <row r="441" spans="3:18" x14ac:dyDescent="0.25">
      <c r="C441" s="268"/>
      <c r="D441" s="268"/>
      <c r="E441" s="268">
        <f>E436+E437+E438+E439+E440</f>
        <v>20.3</v>
      </c>
      <c r="F441" s="268">
        <f t="shared" ref="F441:R441" si="68">F436+F437+F438+F439+F440</f>
        <v>180</v>
      </c>
      <c r="G441" s="268">
        <f t="shared" si="68"/>
        <v>2739.5</v>
      </c>
      <c r="H441" s="268">
        <f t="shared" si="68"/>
        <v>8897775</v>
      </c>
      <c r="I441" s="268">
        <f t="shared" si="68"/>
        <v>1512446</v>
      </c>
      <c r="J441" s="268">
        <f t="shared" si="68"/>
        <v>1484</v>
      </c>
      <c r="K441" s="268">
        <f t="shared" si="68"/>
        <v>965</v>
      </c>
      <c r="L441" s="268">
        <f t="shared" si="68"/>
        <v>754</v>
      </c>
      <c r="M441" s="268">
        <f t="shared" si="68"/>
        <v>681</v>
      </c>
      <c r="N441" s="268">
        <f t="shared" si="68"/>
        <v>362</v>
      </c>
      <c r="O441" s="268">
        <f t="shared" si="68"/>
        <v>336</v>
      </c>
      <c r="P441" s="268">
        <f t="shared" si="68"/>
        <v>1017</v>
      </c>
      <c r="Q441" s="268">
        <f t="shared" si="68"/>
        <v>858</v>
      </c>
      <c r="R441" s="268">
        <f t="shared" si="68"/>
        <v>93</v>
      </c>
    </row>
  </sheetData>
  <mergeCells count="529">
    <mergeCell ref="D428:D432"/>
    <mergeCell ref="C433:D433"/>
    <mergeCell ref="D436:D440"/>
    <mergeCell ref="Q412:R413"/>
    <mergeCell ref="L413:M413"/>
    <mergeCell ref="N413:O413"/>
    <mergeCell ref="D415:D419"/>
    <mergeCell ref="C420:D420"/>
    <mergeCell ref="C423:N423"/>
    <mergeCell ref="C425:C427"/>
    <mergeCell ref="D425:D427"/>
    <mergeCell ref="E425:E427"/>
    <mergeCell ref="F425:F427"/>
    <mergeCell ref="G425:G427"/>
    <mergeCell ref="H425:H427"/>
    <mergeCell ref="I425:I427"/>
    <mergeCell ref="J425:J427"/>
    <mergeCell ref="K425:K427"/>
    <mergeCell ref="L425:P425"/>
    <mergeCell ref="Q425:R426"/>
    <mergeCell ref="L426:M426"/>
    <mergeCell ref="N426:O426"/>
    <mergeCell ref="C410:N410"/>
    <mergeCell ref="C412:C414"/>
    <mergeCell ref="D412:D414"/>
    <mergeCell ref="E412:E414"/>
    <mergeCell ref="F412:F414"/>
    <mergeCell ref="G412:G414"/>
    <mergeCell ref="H412:H414"/>
    <mergeCell ref="I412:I414"/>
    <mergeCell ref="J412:J414"/>
    <mergeCell ref="K412:K414"/>
    <mergeCell ref="L412:P412"/>
    <mergeCell ref="Q399:R400"/>
    <mergeCell ref="L400:M400"/>
    <mergeCell ref="N400:O400"/>
    <mergeCell ref="D402:D406"/>
    <mergeCell ref="C407:D407"/>
    <mergeCell ref="C397:N397"/>
    <mergeCell ref="C399:C401"/>
    <mergeCell ref="D399:D401"/>
    <mergeCell ref="E399:E401"/>
    <mergeCell ref="F399:F401"/>
    <mergeCell ref="G399:G401"/>
    <mergeCell ref="H399:H401"/>
    <mergeCell ref="I399:I401"/>
    <mergeCell ref="J399:J401"/>
    <mergeCell ref="K399:K401"/>
    <mergeCell ref="L399:P399"/>
    <mergeCell ref="Q373:R374"/>
    <mergeCell ref="L374:M374"/>
    <mergeCell ref="N374:O374"/>
    <mergeCell ref="D376:D380"/>
    <mergeCell ref="C381:D381"/>
    <mergeCell ref="C371:N371"/>
    <mergeCell ref="C373:C375"/>
    <mergeCell ref="D373:D375"/>
    <mergeCell ref="E373:E375"/>
    <mergeCell ref="F373:F375"/>
    <mergeCell ref="G373:G375"/>
    <mergeCell ref="H373:H375"/>
    <mergeCell ref="I373:I375"/>
    <mergeCell ref="J373:J375"/>
    <mergeCell ref="K373:K375"/>
    <mergeCell ref="L373:P373"/>
    <mergeCell ref="Q360:R361"/>
    <mergeCell ref="L361:M361"/>
    <mergeCell ref="N361:O361"/>
    <mergeCell ref="D363:D367"/>
    <mergeCell ref="C368:D368"/>
    <mergeCell ref="C358:N358"/>
    <mergeCell ref="C360:C362"/>
    <mergeCell ref="D360:D362"/>
    <mergeCell ref="E360:E362"/>
    <mergeCell ref="F360:F362"/>
    <mergeCell ref="G360:G362"/>
    <mergeCell ref="H360:H362"/>
    <mergeCell ref="I360:I362"/>
    <mergeCell ref="J360:J362"/>
    <mergeCell ref="K360:K362"/>
    <mergeCell ref="L360:P360"/>
    <mergeCell ref="Q347:R348"/>
    <mergeCell ref="L348:M348"/>
    <mergeCell ref="N348:O348"/>
    <mergeCell ref="D350:D354"/>
    <mergeCell ref="C355:D355"/>
    <mergeCell ref="C345:N345"/>
    <mergeCell ref="C347:C349"/>
    <mergeCell ref="D347:D349"/>
    <mergeCell ref="E347:E349"/>
    <mergeCell ref="F347:F349"/>
    <mergeCell ref="G347:G349"/>
    <mergeCell ref="H347:H349"/>
    <mergeCell ref="I347:I349"/>
    <mergeCell ref="J347:J349"/>
    <mergeCell ref="K347:K349"/>
    <mergeCell ref="L347:P347"/>
    <mergeCell ref="D337:D341"/>
    <mergeCell ref="C342:D342"/>
    <mergeCell ref="C319:N319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K323"/>
    <mergeCell ref="L321:P321"/>
    <mergeCell ref="L322:M322"/>
    <mergeCell ref="N322:O322"/>
    <mergeCell ref="D324:D328"/>
    <mergeCell ref="C329:D329"/>
    <mergeCell ref="E334:E336"/>
    <mergeCell ref="F334:F336"/>
    <mergeCell ref="G334:G336"/>
    <mergeCell ref="H334:H336"/>
    <mergeCell ref="I334:I336"/>
    <mergeCell ref="J334:J336"/>
    <mergeCell ref="K334:K336"/>
    <mergeCell ref="Q321:R322"/>
    <mergeCell ref="C332:N332"/>
    <mergeCell ref="C334:C336"/>
    <mergeCell ref="D334:D336"/>
    <mergeCell ref="Q308:R309"/>
    <mergeCell ref="L309:M309"/>
    <mergeCell ref="N309:O309"/>
    <mergeCell ref="D311:D315"/>
    <mergeCell ref="C316:D316"/>
    <mergeCell ref="L334:P334"/>
    <mergeCell ref="Q334:R335"/>
    <mergeCell ref="L335:M335"/>
    <mergeCell ref="N335:O335"/>
    <mergeCell ref="C306:N306"/>
    <mergeCell ref="C308:C310"/>
    <mergeCell ref="D308:D310"/>
    <mergeCell ref="E308:E310"/>
    <mergeCell ref="F308:F310"/>
    <mergeCell ref="G308:G310"/>
    <mergeCell ref="H308:H310"/>
    <mergeCell ref="I308:I310"/>
    <mergeCell ref="J308:J310"/>
    <mergeCell ref="K308:K310"/>
    <mergeCell ref="L308:P308"/>
    <mergeCell ref="Q295:R296"/>
    <mergeCell ref="L296:M296"/>
    <mergeCell ref="N296:O296"/>
    <mergeCell ref="D298:D302"/>
    <mergeCell ref="C303:D303"/>
    <mergeCell ref="C293:N293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P295"/>
    <mergeCell ref="Q282:R283"/>
    <mergeCell ref="L283:M283"/>
    <mergeCell ref="N283:O283"/>
    <mergeCell ref="D285:D289"/>
    <mergeCell ref="C290:D290"/>
    <mergeCell ref="C280:N280"/>
    <mergeCell ref="C282:C284"/>
    <mergeCell ref="D282:D284"/>
    <mergeCell ref="E282:E284"/>
    <mergeCell ref="F282:F284"/>
    <mergeCell ref="G282:G284"/>
    <mergeCell ref="H282:H284"/>
    <mergeCell ref="I282:I284"/>
    <mergeCell ref="J282:J284"/>
    <mergeCell ref="K282:K284"/>
    <mergeCell ref="L282:P282"/>
    <mergeCell ref="C276:D276"/>
    <mergeCell ref="C266:N266"/>
    <mergeCell ref="C268:C270"/>
    <mergeCell ref="D268:D270"/>
    <mergeCell ref="E268:E270"/>
    <mergeCell ref="F268:F270"/>
    <mergeCell ref="G268:G270"/>
    <mergeCell ref="H268:H270"/>
    <mergeCell ref="I268:I270"/>
    <mergeCell ref="J268:J270"/>
    <mergeCell ref="K268:K270"/>
    <mergeCell ref="L268:P268"/>
    <mergeCell ref="Q268:R269"/>
    <mergeCell ref="L269:M269"/>
    <mergeCell ref="N269:O269"/>
    <mergeCell ref="D271:D275"/>
    <mergeCell ref="Q242:R243"/>
    <mergeCell ref="L243:M243"/>
    <mergeCell ref="N243:O243"/>
    <mergeCell ref="C227:N227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K231"/>
    <mergeCell ref="L229:P229"/>
    <mergeCell ref="L230:M230"/>
    <mergeCell ref="N230:O230"/>
    <mergeCell ref="D232:D236"/>
    <mergeCell ref="C237:D237"/>
    <mergeCell ref="Q229:R230"/>
    <mergeCell ref="Q255:R256"/>
    <mergeCell ref="L190:P190"/>
    <mergeCell ref="Q190:R191"/>
    <mergeCell ref="L191:M191"/>
    <mergeCell ref="N191:O191"/>
    <mergeCell ref="C201:N201"/>
    <mergeCell ref="C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203:P203"/>
    <mergeCell ref="D193:D197"/>
    <mergeCell ref="C198:D198"/>
    <mergeCell ref="Q203:R204"/>
    <mergeCell ref="L204:M204"/>
    <mergeCell ref="N204:O204"/>
    <mergeCell ref="L164:P164"/>
    <mergeCell ref="Q164:R165"/>
    <mergeCell ref="L165:M165"/>
    <mergeCell ref="N165:O165"/>
    <mergeCell ref="D167:D171"/>
    <mergeCell ref="C172:D17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I151:I153"/>
    <mergeCell ref="J151:J153"/>
    <mergeCell ref="K151:K153"/>
    <mergeCell ref="L151:P151"/>
    <mergeCell ref="L152:M152"/>
    <mergeCell ref="N152:O152"/>
    <mergeCell ref="C162:N162"/>
    <mergeCell ref="D154:D158"/>
    <mergeCell ref="C159:D159"/>
    <mergeCell ref="Q151:R152"/>
    <mergeCell ref="C136:N136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8:P138"/>
    <mergeCell ref="Q138:R139"/>
    <mergeCell ref="L139:M139"/>
    <mergeCell ref="N139:O139"/>
    <mergeCell ref="D141:D145"/>
    <mergeCell ref="C146:D146"/>
    <mergeCell ref="C149:N149"/>
    <mergeCell ref="C151:C153"/>
    <mergeCell ref="D151:D153"/>
    <mergeCell ref="E151:E153"/>
    <mergeCell ref="F151:F153"/>
    <mergeCell ref="G151:G153"/>
    <mergeCell ref="H151:H153"/>
    <mergeCell ref="Q125:R126"/>
    <mergeCell ref="L126:M126"/>
    <mergeCell ref="N126:O126"/>
    <mergeCell ref="D128:D132"/>
    <mergeCell ref="C133:D133"/>
    <mergeCell ref="C123:N123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P125"/>
    <mergeCell ref="D88:D92"/>
    <mergeCell ref="C93:D93"/>
    <mergeCell ref="C83:N83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P85"/>
    <mergeCell ref="H72:H74"/>
    <mergeCell ref="I72:I74"/>
    <mergeCell ref="J72:J74"/>
    <mergeCell ref="K72:K74"/>
    <mergeCell ref="L72:P72"/>
    <mergeCell ref="Q85:R86"/>
    <mergeCell ref="L86:M86"/>
    <mergeCell ref="N86:O86"/>
    <mergeCell ref="Q72:R73"/>
    <mergeCell ref="L73:M73"/>
    <mergeCell ref="N73:O73"/>
    <mergeCell ref="D75:D79"/>
    <mergeCell ref="C80:D80"/>
    <mergeCell ref="Q59:R60"/>
    <mergeCell ref="L60:M60"/>
    <mergeCell ref="N60:O60"/>
    <mergeCell ref="C57:N57"/>
    <mergeCell ref="C59:C61"/>
    <mergeCell ref="D59:D61"/>
    <mergeCell ref="E59:E61"/>
    <mergeCell ref="F59:F61"/>
    <mergeCell ref="G59:G61"/>
    <mergeCell ref="H59:H61"/>
    <mergeCell ref="I59:I61"/>
    <mergeCell ref="D62:D66"/>
    <mergeCell ref="C67:D67"/>
    <mergeCell ref="J59:J61"/>
    <mergeCell ref="K59:K61"/>
    <mergeCell ref="L59:P59"/>
    <mergeCell ref="C70:N70"/>
    <mergeCell ref="C72:C74"/>
    <mergeCell ref="D72:D74"/>
    <mergeCell ref="E72:E74"/>
    <mergeCell ref="F72:F74"/>
    <mergeCell ref="G72:G74"/>
    <mergeCell ref="Q46:R47"/>
    <mergeCell ref="L47:M47"/>
    <mergeCell ref="N47:O47"/>
    <mergeCell ref="D49:D53"/>
    <mergeCell ref="C54:D54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P46"/>
    <mergeCell ref="Q20:R21"/>
    <mergeCell ref="L21:M21"/>
    <mergeCell ref="N21:O21"/>
    <mergeCell ref="D23:D27"/>
    <mergeCell ref="C28:D28"/>
    <mergeCell ref="C31:N31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P33"/>
    <mergeCell ref="N34:O34"/>
    <mergeCell ref="D36:D40"/>
    <mergeCell ref="C41:D41"/>
    <mergeCell ref="C18:N18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P20"/>
    <mergeCell ref="C4:N4"/>
    <mergeCell ref="L6:P6"/>
    <mergeCell ref="Q6:R7"/>
    <mergeCell ref="L7:M7"/>
    <mergeCell ref="N7:O7"/>
    <mergeCell ref="F6:F8"/>
    <mergeCell ref="G6:G8"/>
    <mergeCell ref="H6:H8"/>
    <mergeCell ref="I6:I8"/>
    <mergeCell ref="J6:J8"/>
    <mergeCell ref="K6:K8"/>
    <mergeCell ref="Q98:R99"/>
    <mergeCell ref="L99:M99"/>
    <mergeCell ref="N99:O99"/>
    <mergeCell ref="D101:D105"/>
    <mergeCell ref="C106:D106"/>
    <mergeCell ref="D9:D13"/>
    <mergeCell ref="C14:D14"/>
    <mergeCell ref="C6:C8"/>
    <mergeCell ref="D6:D8"/>
    <mergeCell ref="E6:E8"/>
    <mergeCell ref="C96:N96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P98"/>
    <mergeCell ref="C44:N44"/>
    <mergeCell ref="Q33:R34"/>
    <mergeCell ref="L34:M34"/>
    <mergeCell ref="Q112:R113"/>
    <mergeCell ref="L113:M113"/>
    <mergeCell ref="N113:O113"/>
    <mergeCell ref="D115:D119"/>
    <mergeCell ref="C120:D120"/>
    <mergeCell ref="C110:N110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P112"/>
    <mergeCell ref="C175:N175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D242:D244"/>
    <mergeCell ref="E242:E244"/>
    <mergeCell ref="F242:F244"/>
    <mergeCell ref="G242:G244"/>
    <mergeCell ref="Q177:R178"/>
    <mergeCell ref="L178:M178"/>
    <mergeCell ref="N178:O178"/>
    <mergeCell ref="D180:D184"/>
    <mergeCell ref="C185:D185"/>
    <mergeCell ref="Q216:R217"/>
    <mergeCell ref="L217:M217"/>
    <mergeCell ref="N217:O217"/>
    <mergeCell ref="D219:D223"/>
    <mergeCell ref="C224:D224"/>
    <mergeCell ref="C188:N188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D206:D210"/>
    <mergeCell ref="C211:D211"/>
    <mergeCell ref="C214:N214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P216"/>
    <mergeCell ref="C263:D263"/>
    <mergeCell ref="C240:N240"/>
    <mergeCell ref="C253:N253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K257"/>
    <mergeCell ref="L255:P255"/>
    <mergeCell ref="H242:H244"/>
    <mergeCell ref="I242:I244"/>
    <mergeCell ref="D245:D249"/>
    <mergeCell ref="C250:D250"/>
    <mergeCell ref="J242:J244"/>
    <mergeCell ref="K242:K244"/>
    <mergeCell ref="L242:P242"/>
    <mergeCell ref="C242:C244"/>
    <mergeCell ref="L256:M256"/>
    <mergeCell ref="N256:O256"/>
    <mergeCell ref="D258:D262"/>
    <mergeCell ref="Q386:R387"/>
    <mergeCell ref="L387:M387"/>
    <mergeCell ref="N387:O387"/>
    <mergeCell ref="D389:D393"/>
    <mergeCell ref="C394:D394"/>
    <mergeCell ref="C384:N384"/>
    <mergeCell ref="C386:C388"/>
    <mergeCell ref="D386:D388"/>
    <mergeCell ref="E386:E388"/>
    <mergeCell ref="F386:F388"/>
    <mergeCell ref="G386:G388"/>
    <mergeCell ref="H386:H388"/>
    <mergeCell ref="I386:I388"/>
    <mergeCell ref="J386:J388"/>
    <mergeCell ref="K386:K388"/>
    <mergeCell ref="L386:P386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406"/>
  <sheetViews>
    <sheetView topLeftCell="A372" workbookViewId="0">
      <selection activeCell="E395" sqref="E395"/>
    </sheetView>
  </sheetViews>
  <sheetFormatPr defaultRowHeight="15" x14ac:dyDescent="0.25"/>
  <cols>
    <col min="3" max="3" width="35.42578125" customWidth="1"/>
    <col min="4" max="4" width="17" customWidth="1"/>
    <col min="5" max="5" width="17.42578125" customWidth="1"/>
    <col min="6" max="11" width="14.7109375" customWidth="1"/>
  </cols>
  <sheetData>
    <row r="4" spans="3:18" ht="18.75" x14ac:dyDescent="0.3">
      <c r="C4" s="451" t="s">
        <v>259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254"/>
      <c r="P4" s="254"/>
      <c r="Q4" s="254"/>
      <c r="R4" s="254"/>
    </row>
    <row r="5" spans="3:18" x14ac:dyDescent="0.25"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3:18" ht="36.75" customHeight="1" x14ac:dyDescent="0.25">
      <c r="C6" s="406" t="s">
        <v>5</v>
      </c>
      <c r="D6" s="406" t="s">
        <v>12</v>
      </c>
      <c r="E6" s="406" t="s">
        <v>6</v>
      </c>
      <c r="F6" s="406" t="s">
        <v>17</v>
      </c>
      <c r="G6" s="406" t="s">
        <v>15</v>
      </c>
      <c r="H6" s="406" t="s">
        <v>100</v>
      </c>
      <c r="I6" s="406" t="s">
        <v>14</v>
      </c>
      <c r="J6" s="406" t="s">
        <v>13</v>
      </c>
      <c r="K6" s="406" t="s">
        <v>8</v>
      </c>
      <c r="L6" s="398" t="s">
        <v>113</v>
      </c>
      <c r="M6" s="409"/>
      <c r="N6" s="409"/>
      <c r="O6" s="409"/>
      <c r="P6" s="399"/>
      <c r="Q6" s="394" t="s">
        <v>16</v>
      </c>
      <c r="R6" s="395"/>
    </row>
    <row r="7" spans="3:18" ht="25.5" customHeight="1" x14ac:dyDescent="0.25">
      <c r="C7" s="407"/>
      <c r="D7" s="407"/>
      <c r="E7" s="407"/>
      <c r="F7" s="407"/>
      <c r="G7" s="407"/>
      <c r="H7" s="407"/>
      <c r="I7" s="407"/>
      <c r="J7" s="407"/>
      <c r="K7" s="407"/>
      <c r="L7" s="398" t="s">
        <v>1</v>
      </c>
      <c r="M7" s="399"/>
      <c r="N7" s="398" t="s">
        <v>2</v>
      </c>
      <c r="O7" s="399"/>
      <c r="P7" s="236" t="s">
        <v>10</v>
      </c>
      <c r="Q7" s="396"/>
      <c r="R7" s="397"/>
    </row>
    <row r="8" spans="3:18" ht="45.75" customHeight="1" x14ac:dyDescent="0.25">
      <c r="C8" s="408"/>
      <c r="D8" s="408"/>
      <c r="E8" s="408"/>
      <c r="F8" s="408"/>
      <c r="G8" s="408"/>
      <c r="H8" s="408"/>
      <c r="I8" s="408"/>
      <c r="J8" s="408"/>
      <c r="K8" s="408"/>
      <c r="L8" s="236" t="s">
        <v>4</v>
      </c>
      <c r="M8" s="236" t="s">
        <v>3</v>
      </c>
      <c r="N8" s="236" t="s">
        <v>4</v>
      </c>
      <c r="O8" s="236" t="s">
        <v>3</v>
      </c>
      <c r="P8" s="236" t="s">
        <v>3</v>
      </c>
      <c r="Q8" s="242" t="s">
        <v>1</v>
      </c>
      <c r="R8" s="242" t="s">
        <v>2</v>
      </c>
    </row>
    <row r="9" spans="3:18" ht="21" customHeight="1" x14ac:dyDescent="0.25">
      <c r="C9" s="238" t="s">
        <v>0</v>
      </c>
      <c r="D9" s="400">
        <v>42826</v>
      </c>
      <c r="E9" s="260">
        <v>0</v>
      </c>
      <c r="F9" s="260">
        <v>0</v>
      </c>
      <c r="G9" s="260">
        <v>122</v>
      </c>
      <c r="H9" s="245">
        <v>179300</v>
      </c>
      <c r="I9" s="245">
        <v>15700</v>
      </c>
      <c r="J9" s="260">
        <v>99</v>
      </c>
      <c r="K9" s="260">
        <v>27</v>
      </c>
      <c r="L9" s="260">
        <v>22</v>
      </c>
      <c r="M9" s="260">
        <v>24</v>
      </c>
      <c r="N9" s="260">
        <v>24</v>
      </c>
      <c r="O9" s="260">
        <v>23</v>
      </c>
      <c r="P9" s="260">
        <f>M9+O9</f>
        <v>47</v>
      </c>
      <c r="Q9" s="261">
        <v>59</v>
      </c>
      <c r="R9" s="246">
        <v>7</v>
      </c>
    </row>
    <row r="10" spans="3:18" ht="21" customHeight="1" x14ac:dyDescent="0.25">
      <c r="C10" s="237" t="s">
        <v>24</v>
      </c>
      <c r="D10" s="401"/>
      <c r="E10" s="262">
        <v>0</v>
      </c>
      <c r="F10" s="262">
        <v>0</v>
      </c>
      <c r="G10" s="262">
        <v>0</v>
      </c>
      <c r="H10" s="110">
        <v>209104</v>
      </c>
      <c r="I10" s="110">
        <v>0</v>
      </c>
      <c r="J10" s="262">
        <v>0</v>
      </c>
      <c r="K10" s="262">
        <v>0</v>
      </c>
      <c r="L10" s="262">
        <v>11</v>
      </c>
      <c r="M10" s="262">
        <v>11</v>
      </c>
      <c r="N10" s="262">
        <v>3</v>
      </c>
      <c r="O10" s="262">
        <v>3</v>
      </c>
      <c r="P10" s="260">
        <f t="shared" ref="P10:P13" si="0">M10+O10</f>
        <v>14</v>
      </c>
      <c r="Q10" s="262">
        <v>6</v>
      </c>
      <c r="R10" s="110">
        <v>0</v>
      </c>
    </row>
    <row r="11" spans="3:18" ht="21" customHeight="1" x14ac:dyDescent="0.25">
      <c r="C11" s="237" t="s">
        <v>25</v>
      </c>
      <c r="D11" s="401"/>
      <c r="E11" s="263">
        <v>0</v>
      </c>
      <c r="F11" s="263">
        <v>0</v>
      </c>
      <c r="G11" s="263">
        <v>32</v>
      </c>
      <c r="H11" s="253">
        <v>268620</v>
      </c>
      <c r="I11" s="253">
        <v>2900</v>
      </c>
      <c r="J11" s="263">
        <v>0</v>
      </c>
      <c r="K11" s="263">
        <v>8</v>
      </c>
      <c r="L11" s="263">
        <v>8</v>
      </c>
      <c r="M11" s="263">
        <v>8</v>
      </c>
      <c r="N11" s="263">
        <v>2</v>
      </c>
      <c r="O11" s="264">
        <v>0</v>
      </c>
      <c r="P11" s="260">
        <f t="shared" si="0"/>
        <v>8</v>
      </c>
      <c r="Q11" s="265">
        <v>5</v>
      </c>
      <c r="R11" s="112">
        <v>0</v>
      </c>
    </row>
    <row r="12" spans="3:18" ht="21" customHeight="1" x14ac:dyDescent="0.25">
      <c r="C12" s="238" t="s">
        <v>161</v>
      </c>
      <c r="D12" s="401"/>
      <c r="E12" s="249">
        <v>0</v>
      </c>
      <c r="F12" s="249">
        <v>0</v>
      </c>
      <c r="G12" s="250">
        <v>0</v>
      </c>
      <c r="H12" s="249">
        <v>85900</v>
      </c>
      <c r="I12" s="249">
        <v>0</v>
      </c>
      <c r="J12" s="249">
        <v>10</v>
      </c>
      <c r="K12" s="251">
        <v>8</v>
      </c>
      <c r="L12" s="251">
        <v>2</v>
      </c>
      <c r="M12" s="251">
        <v>5</v>
      </c>
      <c r="N12" s="251">
        <v>2</v>
      </c>
      <c r="O12" s="251">
        <v>1</v>
      </c>
      <c r="P12" s="260">
        <f t="shared" si="0"/>
        <v>6</v>
      </c>
      <c r="Q12" s="135">
        <v>3</v>
      </c>
      <c r="R12" s="135">
        <v>0</v>
      </c>
    </row>
    <row r="13" spans="3:18" ht="21" customHeight="1" x14ac:dyDescent="0.25">
      <c r="C13" s="237" t="s">
        <v>85</v>
      </c>
      <c r="D13" s="436"/>
      <c r="E13" s="251">
        <v>0</v>
      </c>
      <c r="F13" s="251">
        <v>0</v>
      </c>
      <c r="G13" s="251">
        <v>0</v>
      </c>
      <c r="H13" s="251">
        <v>0</v>
      </c>
      <c r="I13" s="251">
        <v>15481</v>
      </c>
      <c r="J13" s="251">
        <v>0</v>
      </c>
      <c r="K13" s="251">
        <v>7</v>
      </c>
      <c r="L13" s="251">
        <v>2</v>
      </c>
      <c r="M13" s="251">
        <v>2</v>
      </c>
      <c r="N13" s="251">
        <v>0</v>
      </c>
      <c r="O13" s="251">
        <v>0</v>
      </c>
      <c r="P13" s="260">
        <f t="shared" si="0"/>
        <v>2</v>
      </c>
      <c r="Q13" s="114">
        <v>2</v>
      </c>
      <c r="R13" s="114">
        <v>0</v>
      </c>
    </row>
    <row r="14" spans="3:18" x14ac:dyDescent="0.25">
      <c r="C14" s="402"/>
      <c r="D14" s="403"/>
      <c r="E14" s="252">
        <f>E9+E10+E11+E12+E13</f>
        <v>0</v>
      </c>
      <c r="F14" s="252">
        <f t="shared" ref="F14:R14" si="1">F9+F10+F11+F12+F13</f>
        <v>0</v>
      </c>
      <c r="G14" s="252">
        <f t="shared" si="1"/>
        <v>154</v>
      </c>
      <c r="H14" s="252">
        <f t="shared" si="1"/>
        <v>742924</v>
      </c>
      <c r="I14" s="252">
        <f t="shared" si="1"/>
        <v>34081</v>
      </c>
      <c r="J14" s="252">
        <f t="shared" si="1"/>
        <v>109</v>
      </c>
      <c r="K14" s="252">
        <f t="shared" si="1"/>
        <v>50</v>
      </c>
      <c r="L14" s="252">
        <f t="shared" si="1"/>
        <v>45</v>
      </c>
      <c r="M14" s="252">
        <f t="shared" si="1"/>
        <v>50</v>
      </c>
      <c r="N14" s="252">
        <f t="shared" si="1"/>
        <v>31</v>
      </c>
      <c r="O14" s="252">
        <f t="shared" si="1"/>
        <v>27</v>
      </c>
      <c r="P14" s="252">
        <f t="shared" si="1"/>
        <v>77</v>
      </c>
      <c r="Q14" s="252">
        <f t="shared" si="1"/>
        <v>75</v>
      </c>
      <c r="R14" s="252">
        <f t="shared" si="1"/>
        <v>7</v>
      </c>
    </row>
    <row r="17" spans="3:18" ht="18.75" x14ac:dyDescent="0.3">
      <c r="C17" s="451" t="s">
        <v>260</v>
      </c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254"/>
      <c r="P17" s="254"/>
      <c r="Q17" s="254"/>
      <c r="R17" s="254"/>
    </row>
    <row r="18" spans="3:18" x14ac:dyDescent="0.25"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</row>
    <row r="19" spans="3:18" x14ac:dyDescent="0.25">
      <c r="C19" s="406" t="s">
        <v>5</v>
      </c>
      <c r="D19" s="406" t="s">
        <v>12</v>
      </c>
      <c r="E19" s="406" t="s">
        <v>6</v>
      </c>
      <c r="F19" s="406" t="s">
        <v>17</v>
      </c>
      <c r="G19" s="406" t="s">
        <v>15</v>
      </c>
      <c r="H19" s="406" t="s">
        <v>100</v>
      </c>
      <c r="I19" s="406" t="s">
        <v>14</v>
      </c>
      <c r="J19" s="406" t="s">
        <v>13</v>
      </c>
      <c r="K19" s="406" t="s">
        <v>8</v>
      </c>
      <c r="L19" s="398" t="s">
        <v>113</v>
      </c>
      <c r="M19" s="409"/>
      <c r="N19" s="409"/>
      <c r="O19" s="409"/>
      <c r="P19" s="399"/>
      <c r="Q19" s="394" t="s">
        <v>16</v>
      </c>
      <c r="R19" s="395"/>
    </row>
    <row r="20" spans="3:18" ht="30" x14ac:dyDescent="0.25">
      <c r="C20" s="407"/>
      <c r="D20" s="407"/>
      <c r="E20" s="407"/>
      <c r="F20" s="407"/>
      <c r="G20" s="407"/>
      <c r="H20" s="407"/>
      <c r="I20" s="407"/>
      <c r="J20" s="407"/>
      <c r="K20" s="407"/>
      <c r="L20" s="398" t="s">
        <v>1</v>
      </c>
      <c r="M20" s="399"/>
      <c r="N20" s="398" t="s">
        <v>2</v>
      </c>
      <c r="O20" s="399"/>
      <c r="P20" s="236" t="s">
        <v>10</v>
      </c>
      <c r="Q20" s="396"/>
      <c r="R20" s="397"/>
    </row>
    <row r="21" spans="3:18" x14ac:dyDescent="0.25">
      <c r="C21" s="408"/>
      <c r="D21" s="408"/>
      <c r="E21" s="408"/>
      <c r="F21" s="408"/>
      <c r="G21" s="408"/>
      <c r="H21" s="408"/>
      <c r="I21" s="408"/>
      <c r="J21" s="408"/>
      <c r="K21" s="408"/>
      <c r="L21" s="236" t="s">
        <v>4</v>
      </c>
      <c r="M21" s="236" t="s">
        <v>3</v>
      </c>
      <c r="N21" s="236" t="s">
        <v>4</v>
      </c>
      <c r="O21" s="236" t="s">
        <v>3</v>
      </c>
      <c r="P21" s="236" t="s">
        <v>3</v>
      </c>
      <c r="Q21" s="242" t="s">
        <v>1</v>
      </c>
      <c r="R21" s="242" t="s">
        <v>2</v>
      </c>
    </row>
    <row r="22" spans="3:18" x14ac:dyDescent="0.25">
      <c r="C22" s="238" t="s">
        <v>0</v>
      </c>
      <c r="D22" s="400">
        <v>42827</v>
      </c>
      <c r="E22" s="260">
        <v>0</v>
      </c>
      <c r="F22" s="260">
        <v>0</v>
      </c>
      <c r="G22" s="260">
        <v>189</v>
      </c>
      <c r="H22" s="245">
        <v>283100</v>
      </c>
      <c r="I22" s="245">
        <v>70200</v>
      </c>
      <c r="J22" s="260">
        <v>122</v>
      </c>
      <c r="K22" s="260">
        <v>52</v>
      </c>
      <c r="L22" s="260">
        <v>13</v>
      </c>
      <c r="M22" s="260">
        <v>12</v>
      </c>
      <c r="N22" s="260">
        <v>51</v>
      </c>
      <c r="O22" s="260">
        <v>40</v>
      </c>
      <c r="P22" s="260">
        <f>M22+O22</f>
        <v>52</v>
      </c>
      <c r="Q22" s="261">
        <v>32</v>
      </c>
      <c r="R22" s="246">
        <v>10</v>
      </c>
    </row>
    <row r="23" spans="3:18" x14ac:dyDescent="0.25">
      <c r="C23" s="237" t="s">
        <v>24</v>
      </c>
      <c r="D23" s="401"/>
      <c r="E23" s="262">
        <v>0</v>
      </c>
      <c r="F23" s="262">
        <v>0</v>
      </c>
      <c r="G23" s="262">
        <v>0</v>
      </c>
      <c r="H23" s="110">
        <v>257896</v>
      </c>
      <c r="I23" s="110">
        <v>0</v>
      </c>
      <c r="J23" s="262">
        <v>0</v>
      </c>
      <c r="K23" s="262">
        <v>33</v>
      </c>
      <c r="L23" s="262">
        <v>6</v>
      </c>
      <c r="M23" s="262">
        <v>5</v>
      </c>
      <c r="N23" s="262">
        <v>3</v>
      </c>
      <c r="O23" s="262">
        <v>2</v>
      </c>
      <c r="P23" s="260">
        <f t="shared" ref="P23:P25" si="2">M23+O23</f>
        <v>7</v>
      </c>
      <c r="Q23" s="262">
        <v>4</v>
      </c>
      <c r="R23" s="110">
        <v>0</v>
      </c>
    </row>
    <row r="24" spans="3:18" x14ac:dyDescent="0.25">
      <c r="C24" s="237" t="s">
        <v>25</v>
      </c>
      <c r="D24" s="401"/>
      <c r="E24" s="263">
        <v>0</v>
      </c>
      <c r="F24" s="263">
        <v>0</v>
      </c>
      <c r="G24" s="263">
        <v>0</v>
      </c>
      <c r="H24" s="253">
        <v>113600</v>
      </c>
      <c r="I24" s="253">
        <v>0</v>
      </c>
      <c r="J24" s="263">
        <v>0</v>
      </c>
      <c r="K24" s="263">
        <v>0</v>
      </c>
      <c r="L24" s="263">
        <v>8</v>
      </c>
      <c r="M24" s="263">
        <v>2</v>
      </c>
      <c r="N24" s="263">
        <v>2</v>
      </c>
      <c r="O24" s="264">
        <v>2</v>
      </c>
      <c r="P24" s="260">
        <f t="shared" si="2"/>
        <v>4</v>
      </c>
      <c r="Q24" s="265">
        <v>0</v>
      </c>
      <c r="R24" s="112">
        <v>0</v>
      </c>
    </row>
    <row r="25" spans="3:18" x14ac:dyDescent="0.25">
      <c r="C25" s="238" t="s">
        <v>161</v>
      </c>
      <c r="D25" s="401"/>
      <c r="E25" s="249">
        <v>0</v>
      </c>
      <c r="F25" s="249">
        <v>0</v>
      </c>
      <c r="G25" s="250">
        <v>0</v>
      </c>
      <c r="H25" s="249">
        <v>153696</v>
      </c>
      <c r="I25" s="249">
        <v>0</v>
      </c>
      <c r="J25" s="249">
        <v>12</v>
      </c>
      <c r="K25" s="251">
        <v>16</v>
      </c>
      <c r="L25" s="251">
        <v>2</v>
      </c>
      <c r="M25" s="251">
        <v>1</v>
      </c>
      <c r="N25" s="251">
        <v>2</v>
      </c>
      <c r="O25" s="251">
        <v>1</v>
      </c>
      <c r="P25" s="260">
        <f t="shared" si="2"/>
        <v>2</v>
      </c>
      <c r="Q25" s="135">
        <v>0</v>
      </c>
      <c r="R25" s="135">
        <v>0</v>
      </c>
    </row>
    <row r="26" spans="3:18" x14ac:dyDescent="0.25">
      <c r="C26" s="237" t="s">
        <v>85</v>
      </c>
      <c r="D26" s="436"/>
      <c r="E26" s="251">
        <v>0</v>
      </c>
      <c r="F26" s="251">
        <v>0</v>
      </c>
      <c r="G26" s="251">
        <v>0</v>
      </c>
      <c r="H26" s="251">
        <v>0</v>
      </c>
      <c r="I26" s="251">
        <v>14725</v>
      </c>
      <c r="J26" s="251">
        <v>0</v>
      </c>
      <c r="K26" s="251">
        <v>4</v>
      </c>
      <c r="L26" s="251">
        <v>0</v>
      </c>
      <c r="M26" s="251">
        <v>0</v>
      </c>
      <c r="N26" s="251">
        <v>0</v>
      </c>
      <c r="O26" s="251">
        <v>0</v>
      </c>
      <c r="P26" s="260">
        <v>0</v>
      </c>
      <c r="Q26" s="114">
        <v>0</v>
      </c>
      <c r="R26" s="114">
        <v>0</v>
      </c>
    </row>
    <row r="27" spans="3:18" x14ac:dyDescent="0.25">
      <c r="C27" s="402"/>
      <c r="D27" s="403"/>
      <c r="E27" s="252">
        <f>E22+E23+E24+E25+E26</f>
        <v>0</v>
      </c>
      <c r="F27" s="252">
        <f t="shared" ref="F27:R27" si="3">F22+F23+F24+F25+F26</f>
        <v>0</v>
      </c>
      <c r="G27" s="252">
        <f t="shared" si="3"/>
        <v>189</v>
      </c>
      <c r="H27" s="252">
        <f t="shared" si="3"/>
        <v>808292</v>
      </c>
      <c r="I27" s="252">
        <f t="shared" si="3"/>
        <v>84925</v>
      </c>
      <c r="J27" s="252">
        <f t="shared" si="3"/>
        <v>134</v>
      </c>
      <c r="K27" s="252">
        <f t="shared" si="3"/>
        <v>105</v>
      </c>
      <c r="L27" s="252">
        <f t="shared" si="3"/>
        <v>29</v>
      </c>
      <c r="M27" s="252">
        <f t="shared" si="3"/>
        <v>20</v>
      </c>
      <c r="N27" s="252">
        <f t="shared" si="3"/>
        <v>58</v>
      </c>
      <c r="O27" s="252">
        <f t="shared" si="3"/>
        <v>45</v>
      </c>
      <c r="P27" s="252">
        <f t="shared" si="3"/>
        <v>65</v>
      </c>
      <c r="Q27" s="252">
        <f t="shared" si="3"/>
        <v>36</v>
      </c>
      <c r="R27" s="252">
        <f t="shared" si="3"/>
        <v>10</v>
      </c>
    </row>
    <row r="30" spans="3:18" ht="18.75" x14ac:dyDescent="0.3">
      <c r="C30" s="451" t="s">
        <v>261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254"/>
      <c r="P30" s="254"/>
      <c r="Q30" s="254"/>
      <c r="R30" s="254"/>
    </row>
    <row r="31" spans="3:18" x14ac:dyDescent="0.25"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</row>
    <row r="32" spans="3:18" x14ac:dyDescent="0.25">
      <c r="C32" s="406" t="s">
        <v>5</v>
      </c>
      <c r="D32" s="406" t="s">
        <v>12</v>
      </c>
      <c r="E32" s="406" t="s">
        <v>6</v>
      </c>
      <c r="F32" s="406" t="s">
        <v>17</v>
      </c>
      <c r="G32" s="406" t="s">
        <v>15</v>
      </c>
      <c r="H32" s="406" t="s">
        <v>100</v>
      </c>
      <c r="I32" s="406" t="s">
        <v>14</v>
      </c>
      <c r="J32" s="406" t="s">
        <v>13</v>
      </c>
      <c r="K32" s="406" t="s">
        <v>8</v>
      </c>
      <c r="L32" s="398" t="s">
        <v>113</v>
      </c>
      <c r="M32" s="409"/>
      <c r="N32" s="409"/>
      <c r="O32" s="409"/>
      <c r="P32" s="399"/>
      <c r="Q32" s="394" t="s">
        <v>16</v>
      </c>
      <c r="R32" s="395"/>
    </row>
    <row r="33" spans="3:18" ht="30" x14ac:dyDescent="0.25">
      <c r="C33" s="407"/>
      <c r="D33" s="407"/>
      <c r="E33" s="407"/>
      <c r="F33" s="407"/>
      <c r="G33" s="407"/>
      <c r="H33" s="407"/>
      <c r="I33" s="407"/>
      <c r="J33" s="407"/>
      <c r="K33" s="407"/>
      <c r="L33" s="398" t="s">
        <v>1</v>
      </c>
      <c r="M33" s="399"/>
      <c r="N33" s="398" t="s">
        <v>2</v>
      </c>
      <c r="O33" s="399"/>
      <c r="P33" s="236" t="s">
        <v>10</v>
      </c>
      <c r="Q33" s="396"/>
      <c r="R33" s="397"/>
    </row>
    <row r="34" spans="3:18" x14ac:dyDescent="0.25">
      <c r="C34" s="408"/>
      <c r="D34" s="408"/>
      <c r="E34" s="408"/>
      <c r="F34" s="408"/>
      <c r="G34" s="408"/>
      <c r="H34" s="408"/>
      <c r="I34" s="408"/>
      <c r="J34" s="408"/>
      <c r="K34" s="408"/>
      <c r="L34" s="236" t="s">
        <v>4</v>
      </c>
      <c r="M34" s="236" t="s">
        <v>3</v>
      </c>
      <c r="N34" s="236" t="s">
        <v>4</v>
      </c>
      <c r="O34" s="236" t="s">
        <v>3</v>
      </c>
      <c r="P34" s="236" t="s">
        <v>3</v>
      </c>
      <c r="Q34" s="242" t="s">
        <v>1</v>
      </c>
      <c r="R34" s="242" t="s">
        <v>2</v>
      </c>
    </row>
    <row r="35" spans="3:18" x14ac:dyDescent="0.25">
      <c r="C35" s="238" t="s">
        <v>0</v>
      </c>
      <c r="D35" s="400">
        <v>42828</v>
      </c>
      <c r="E35" s="260">
        <v>0</v>
      </c>
      <c r="F35" s="260">
        <v>0</v>
      </c>
      <c r="G35" s="260">
        <v>289</v>
      </c>
      <c r="H35" s="245">
        <v>961691</v>
      </c>
      <c r="I35" s="245">
        <v>109500</v>
      </c>
      <c r="J35" s="260">
        <v>130</v>
      </c>
      <c r="K35" s="260">
        <v>66</v>
      </c>
      <c r="L35" s="260">
        <v>62</v>
      </c>
      <c r="M35" s="260">
        <v>54</v>
      </c>
      <c r="N35" s="260">
        <v>52</v>
      </c>
      <c r="O35" s="260">
        <v>47</v>
      </c>
      <c r="P35" s="260">
        <f>M35+O35</f>
        <v>101</v>
      </c>
      <c r="Q35" s="261">
        <v>98</v>
      </c>
      <c r="R35" s="246">
        <v>11</v>
      </c>
    </row>
    <row r="36" spans="3:18" x14ac:dyDescent="0.25">
      <c r="C36" s="237" t="s">
        <v>24</v>
      </c>
      <c r="D36" s="401"/>
      <c r="E36" s="262">
        <v>0</v>
      </c>
      <c r="F36" s="262">
        <v>0</v>
      </c>
      <c r="G36" s="262">
        <v>48</v>
      </c>
      <c r="H36" s="110">
        <v>279120</v>
      </c>
      <c r="I36" s="110">
        <v>31000</v>
      </c>
      <c r="J36" s="262">
        <v>5</v>
      </c>
      <c r="K36" s="262">
        <v>44</v>
      </c>
      <c r="L36" s="262">
        <v>16</v>
      </c>
      <c r="M36" s="262">
        <v>15</v>
      </c>
      <c r="N36" s="262">
        <v>3</v>
      </c>
      <c r="O36" s="262">
        <v>1</v>
      </c>
      <c r="P36" s="260">
        <f t="shared" ref="P36:P38" si="4">M36+O36</f>
        <v>16</v>
      </c>
      <c r="Q36" s="262">
        <v>16</v>
      </c>
      <c r="R36" s="110">
        <v>0</v>
      </c>
    </row>
    <row r="37" spans="3:18" x14ac:dyDescent="0.25">
      <c r="C37" s="237" t="s">
        <v>25</v>
      </c>
      <c r="D37" s="401"/>
      <c r="E37" s="263">
        <v>0</v>
      </c>
      <c r="F37" s="263">
        <v>0</v>
      </c>
      <c r="G37" s="263">
        <v>39</v>
      </c>
      <c r="H37" s="253">
        <v>187900</v>
      </c>
      <c r="I37" s="253">
        <v>4364</v>
      </c>
      <c r="J37" s="263">
        <v>52</v>
      </c>
      <c r="K37" s="263">
        <v>7</v>
      </c>
      <c r="L37" s="263">
        <v>11</v>
      </c>
      <c r="M37" s="263">
        <v>9</v>
      </c>
      <c r="N37" s="263">
        <v>2</v>
      </c>
      <c r="O37" s="264">
        <v>0</v>
      </c>
      <c r="P37" s="260">
        <f t="shared" si="4"/>
        <v>9</v>
      </c>
      <c r="Q37" s="265">
        <v>6</v>
      </c>
      <c r="R37" s="112">
        <v>0</v>
      </c>
    </row>
    <row r="38" spans="3:18" x14ac:dyDescent="0.25">
      <c r="C38" s="238" t="s">
        <v>161</v>
      </c>
      <c r="D38" s="401"/>
      <c r="E38" s="249">
        <v>0</v>
      </c>
      <c r="F38" s="249">
        <v>0</v>
      </c>
      <c r="G38" s="250">
        <v>10</v>
      </c>
      <c r="H38" s="249">
        <v>168666</v>
      </c>
      <c r="I38" s="249">
        <v>0</v>
      </c>
      <c r="J38" s="249">
        <v>10</v>
      </c>
      <c r="K38" s="251">
        <v>18</v>
      </c>
      <c r="L38" s="251">
        <v>13</v>
      </c>
      <c r="M38" s="251">
        <v>6</v>
      </c>
      <c r="N38" s="251">
        <v>2</v>
      </c>
      <c r="O38" s="251">
        <v>1</v>
      </c>
      <c r="P38" s="260">
        <f t="shared" si="4"/>
        <v>7</v>
      </c>
      <c r="Q38" s="135">
        <v>5</v>
      </c>
      <c r="R38" s="135">
        <v>0</v>
      </c>
    </row>
    <row r="39" spans="3:18" x14ac:dyDescent="0.25">
      <c r="C39" s="237" t="s">
        <v>85</v>
      </c>
      <c r="D39" s="436"/>
      <c r="E39" s="251">
        <v>0</v>
      </c>
      <c r="F39" s="251">
        <v>0</v>
      </c>
      <c r="G39" s="251">
        <v>134</v>
      </c>
      <c r="H39" s="251">
        <v>0</v>
      </c>
      <c r="I39" s="251">
        <v>114742</v>
      </c>
      <c r="J39" s="251">
        <v>0</v>
      </c>
      <c r="K39" s="251">
        <v>42</v>
      </c>
      <c r="L39" s="251">
        <v>30</v>
      </c>
      <c r="M39" s="251">
        <v>28</v>
      </c>
      <c r="N39" s="251">
        <v>0</v>
      </c>
      <c r="O39" s="251">
        <v>0</v>
      </c>
      <c r="P39" s="260">
        <v>0</v>
      </c>
      <c r="Q39" s="114">
        <v>0</v>
      </c>
      <c r="R39" s="114">
        <v>0</v>
      </c>
    </row>
    <row r="40" spans="3:18" x14ac:dyDescent="0.25">
      <c r="C40" s="402"/>
      <c r="D40" s="403"/>
      <c r="E40" s="252">
        <f>E35+E36+E37+E38+E39</f>
        <v>0</v>
      </c>
      <c r="F40" s="252">
        <f t="shared" ref="F40:R40" si="5">F35+F36+F37+F38+F39</f>
        <v>0</v>
      </c>
      <c r="G40" s="252">
        <f t="shared" si="5"/>
        <v>520</v>
      </c>
      <c r="H40" s="252">
        <f t="shared" si="5"/>
        <v>1597377</v>
      </c>
      <c r="I40" s="252">
        <f t="shared" si="5"/>
        <v>259606</v>
      </c>
      <c r="J40" s="252">
        <f t="shared" si="5"/>
        <v>197</v>
      </c>
      <c r="K40" s="252">
        <f t="shared" si="5"/>
        <v>177</v>
      </c>
      <c r="L40" s="252">
        <f t="shared" si="5"/>
        <v>132</v>
      </c>
      <c r="M40" s="252">
        <f t="shared" si="5"/>
        <v>112</v>
      </c>
      <c r="N40" s="252">
        <f t="shared" si="5"/>
        <v>59</v>
      </c>
      <c r="O40" s="252">
        <f t="shared" si="5"/>
        <v>49</v>
      </c>
      <c r="P40" s="252">
        <f t="shared" si="5"/>
        <v>133</v>
      </c>
      <c r="Q40" s="252">
        <f t="shared" si="5"/>
        <v>125</v>
      </c>
      <c r="R40" s="252">
        <f t="shared" si="5"/>
        <v>11</v>
      </c>
    </row>
    <row r="43" spans="3:18" ht="18.75" x14ac:dyDescent="0.3">
      <c r="C43" s="451" t="s">
        <v>263</v>
      </c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254"/>
      <c r="P43" s="254"/>
      <c r="Q43" s="254"/>
      <c r="R43" s="254"/>
    </row>
    <row r="44" spans="3:18" x14ac:dyDescent="0.25"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</row>
    <row r="45" spans="3:18" x14ac:dyDescent="0.25">
      <c r="C45" s="406" t="s">
        <v>5</v>
      </c>
      <c r="D45" s="406" t="s">
        <v>12</v>
      </c>
      <c r="E45" s="406" t="s">
        <v>6</v>
      </c>
      <c r="F45" s="406" t="s">
        <v>17</v>
      </c>
      <c r="G45" s="406" t="s">
        <v>15</v>
      </c>
      <c r="H45" s="406" t="s">
        <v>100</v>
      </c>
      <c r="I45" s="406" t="s">
        <v>14</v>
      </c>
      <c r="J45" s="406" t="s">
        <v>13</v>
      </c>
      <c r="K45" s="406" t="s">
        <v>8</v>
      </c>
      <c r="L45" s="398" t="s">
        <v>113</v>
      </c>
      <c r="M45" s="409"/>
      <c r="N45" s="409"/>
      <c r="O45" s="409"/>
      <c r="P45" s="399"/>
      <c r="Q45" s="394" t="s">
        <v>16</v>
      </c>
      <c r="R45" s="395"/>
    </row>
    <row r="46" spans="3:18" ht="30" x14ac:dyDescent="0.25">
      <c r="C46" s="407"/>
      <c r="D46" s="407"/>
      <c r="E46" s="407"/>
      <c r="F46" s="407"/>
      <c r="G46" s="407"/>
      <c r="H46" s="407"/>
      <c r="I46" s="407"/>
      <c r="J46" s="407"/>
      <c r="K46" s="407"/>
      <c r="L46" s="398" t="s">
        <v>1</v>
      </c>
      <c r="M46" s="399"/>
      <c r="N46" s="398" t="s">
        <v>2</v>
      </c>
      <c r="O46" s="399"/>
      <c r="P46" s="236" t="s">
        <v>10</v>
      </c>
      <c r="Q46" s="396"/>
      <c r="R46" s="397"/>
    </row>
    <row r="47" spans="3:18" x14ac:dyDescent="0.25">
      <c r="C47" s="408"/>
      <c r="D47" s="408"/>
      <c r="E47" s="408"/>
      <c r="F47" s="408"/>
      <c r="G47" s="408"/>
      <c r="H47" s="408"/>
      <c r="I47" s="408"/>
      <c r="J47" s="408"/>
      <c r="K47" s="408"/>
      <c r="L47" s="236" t="s">
        <v>4</v>
      </c>
      <c r="M47" s="236" t="s">
        <v>3</v>
      </c>
      <c r="N47" s="236" t="s">
        <v>4</v>
      </c>
      <c r="O47" s="236" t="s">
        <v>3</v>
      </c>
      <c r="P47" s="236" t="s">
        <v>3</v>
      </c>
      <c r="Q47" s="242" t="s">
        <v>1</v>
      </c>
      <c r="R47" s="242" t="s">
        <v>2</v>
      </c>
    </row>
    <row r="48" spans="3:18" x14ac:dyDescent="0.25">
      <c r="C48" s="238" t="s">
        <v>0</v>
      </c>
      <c r="D48" s="400">
        <v>42829</v>
      </c>
      <c r="E48" s="260">
        <v>24</v>
      </c>
      <c r="F48" s="260">
        <v>0</v>
      </c>
      <c r="G48" s="260">
        <v>280</v>
      </c>
      <c r="H48" s="245">
        <v>692623</v>
      </c>
      <c r="I48" s="245">
        <v>125374</v>
      </c>
      <c r="J48" s="260">
        <v>112</v>
      </c>
      <c r="K48" s="260">
        <v>71</v>
      </c>
      <c r="L48" s="260">
        <v>62</v>
      </c>
      <c r="M48" s="260">
        <v>48</v>
      </c>
      <c r="N48" s="260">
        <v>46</v>
      </c>
      <c r="O48" s="260">
        <v>46</v>
      </c>
      <c r="P48" s="260">
        <f>M48+O48</f>
        <v>94</v>
      </c>
      <c r="Q48" s="261">
        <v>103</v>
      </c>
      <c r="R48" s="246">
        <v>14</v>
      </c>
    </row>
    <row r="49" spans="3:18" x14ac:dyDescent="0.25">
      <c r="C49" s="237" t="s">
        <v>24</v>
      </c>
      <c r="D49" s="401"/>
      <c r="E49" s="262">
        <v>3</v>
      </c>
      <c r="F49" s="262">
        <v>0</v>
      </c>
      <c r="G49" s="262">
        <v>61</v>
      </c>
      <c r="H49" s="110">
        <v>248630</v>
      </c>
      <c r="I49" s="110">
        <v>24830</v>
      </c>
      <c r="J49" s="262">
        <v>33</v>
      </c>
      <c r="K49" s="262">
        <v>27</v>
      </c>
      <c r="L49" s="262">
        <v>16</v>
      </c>
      <c r="M49" s="262">
        <v>15</v>
      </c>
      <c r="N49" s="262">
        <v>3</v>
      </c>
      <c r="O49" s="262">
        <v>2</v>
      </c>
      <c r="P49" s="260">
        <f t="shared" ref="P49:P52" si="6">M49+O49</f>
        <v>17</v>
      </c>
      <c r="Q49" s="262">
        <v>16</v>
      </c>
      <c r="R49" s="110">
        <v>0</v>
      </c>
    </row>
    <row r="50" spans="3:18" x14ac:dyDescent="0.25">
      <c r="C50" s="237" t="s">
        <v>25</v>
      </c>
      <c r="D50" s="401"/>
      <c r="E50" s="263">
        <v>0</v>
      </c>
      <c r="F50" s="263">
        <v>0</v>
      </c>
      <c r="G50" s="263">
        <v>36</v>
      </c>
      <c r="H50" s="253">
        <v>227936</v>
      </c>
      <c r="I50" s="253">
        <v>3438</v>
      </c>
      <c r="J50" s="263">
        <v>42</v>
      </c>
      <c r="K50" s="263">
        <v>10</v>
      </c>
      <c r="L50" s="263">
        <v>10</v>
      </c>
      <c r="M50" s="263">
        <v>10</v>
      </c>
      <c r="N50" s="263">
        <v>0</v>
      </c>
      <c r="O50" s="264">
        <v>0</v>
      </c>
      <c r="P50" s="260">
        <f t="shared" si="6"/>
        <v>10</v>
      </c>
      <c r="Q50" s="265">
        <v>7</v>
      </c>
      <c r="R50" s="112">
        <v>0</v>
      </c>
    </row>
    <row r="51" spans="3:18" x14ac:dyDescent="0.25">
      <c r="C51" s="238" t="s">
        <v>161</v>
      </c>
      <c r="D51" s="401"/>
      <c r="E51" s="249">
        <v>0</v>
      </c>
      <c r="F51" s="249">
        <v>0</v>
      </c>
      <c r="G51" s="250">
        <v>20</v>
      </c>
      <c r="H51" s="249">
        <v>193306</v>
      </c>
      <c r="I51" s="249">
        <v>0</v>
      </c>
      <c r="J51" s="249">
        <v>12</v>
      </c>
      <c r="K51" s="251">
        <v>20</v>
      </c>
      <c r="L51" s="251">
        <v>9</v>
      </c>
      <c r="M51" s="251">
        <v>6</v>
      </c>
      <c r="N51" s="251">
        <v>2</v>
      </c>
      <c r="O51" s="251">
        <v>1</v>
      </c>
      <c r="P51" s="260">
        <f t="shared" si="6"/>
        <v>7</v>
      </c>
      <c r="Q51" s="135">
        <v>5</v>
      </c>
      <c r="R51" s="135">
        <v>0</v>
      </c>
    </row>
    <row r="52" spans="3:18" x14ac:dyDescent="0.25">
      <c r="C52" s="237" t="s">
        <v>85</v>
      </c>
      <c r="D52" s="436"/>
      <c r="E52" s="251">
        <v>0</v>
      </c>
      <c r="F52" s="251">
        <v>0</v>
      </c>
      <c r="G52" s="251">
        <v>150</v>
      </c>
      <c r="H52" s="251">
        <v>0</v>
      </c>
      <c r="I52" s="251">
        <v>126526</v>
      </c>
      <c r="J52" s="251">
        <v>0</v>
      </c>
      <c r="K52" s="251">
        <v>46</v>
      </c>
      <c r="L52" s="251">
        <v>28</v>
      </c>
      <c r="M52" s="251">
        <v>32</v>
      </c>
      <c r="N52" s="251">
        <v>0</v>
      </c>
      <c r="O52" s="251">
        <v>0</v>
      </c>
      <c r="P52" s="260">
        <f t="shared" si="6"/>
        <v>32</v>
      </c>
      <c r="Q52" s="114">
        <v>28</v>
      </c>
      <c r="R52" s="114">
        <v>0</v>
      </c>
    </row>
    <row r="53" spans="3:18" x14ac:dyDescent="0.25">
      <c r="C53" s="402"/>
      <c r="D53" s="403"/>
      <c r="E53" s="252">
        <f>E48+E49+E50+E51+E52</f>
        <v>27</v>
      </c>
      <c r="F53" s="252">
        <f t="shared" ref="F53:R53" si="7">F48+F49+F50+F51+F52</f>
        <v>0</v>
      </c>
      <c r="G53" s="252">
        <f t="shared" si="7"/>
        <v>547</v>
      </c>
      <c r="H53" s="252">
        <f t="shared" si="7"/>
        <v>1362495</v>
      </c>
      <c r="I53" s="252">
        <f t="shared" si="7"/>
        <v>280168</v>
      </c>
      <c r="J53" s="252">
        <f t="shared" si="7"/>
        <v>199</v>
      </c>
      <c r="K53" s="252">
        <f t="shared" si="7"/>
        <v>174</v>
      </c>
      <c r="L53" s="252">
        <f t="shared" si="7"/>
        <v>125</v>
      </c>
      <c r="M53" s="252">
        <f t="shared" si="7"/>
        <v>111</v>
      </c>
      <c r="N53" s="252">
        <f t="shared" si="7"/>
        <v>51</v>
      </c>
      <c r="O53" s="252">
        <f t="shared" si="7"/>
        <v>49</v>
      </c>
      <c r="P53" s="252">
        <f t="shared" si="7"/>
        <v>160</v>
      </c>
      <c r="Q53" s="252">
        <f t="shared" si="7"/>
        <v>159</v>
      </c>
      <c r="R53" s="252">
        <f t="shared" si="7"/>
        <v>14</v>
      </c>
    </row>
    <row r="57" spans="3:18" ht="18.75" x14ac:dyDescent="0.3">
      <c r="C57" s="451" t="s">
        <v>264</v>
      </c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254"/>
      <c r="P57" s="254"/>
      <c r="Q57" s="254"/>
      <c r="R57" s="254"/>
    </row>
    <row r="58" spans="3:18" x14ac:dyDescent="0.25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</row>
    <row r="59" spans="3:18" x14ac:dyDescent="0.25">
      <c r="C59" s="406" t="s">
        <v>5</v>
      </c>
      <c r="D59" s="406" t="s">
        <v>12</v>
      </c>
      <c r="E59" s="406" t="s">
        <v>6</v>
      </c>
      <c r="F59" s="406" t="s">
        <v>17</v>
      </c>
      <c r="G59" s="406" t="s">
        <v>15</v>
      </c>
      <c r="H59" s="406" t="s">
        <v>100</v>
      </c>
      <c r="I59" s="406" t="s">
        <v>14</v>
      </c>
      <c r="J59" s="406" t="s">
        <v>13</v>
      </c>
      <c r="K59" s="406" t="s">
        <v>8</v>
      </c>
      <c r="L59" s="398" t="s">
        <v>113</v>
      </c>
      <c r="M59" s="409"/>
      <c r="N59" s="409"/>
      <c r="O59" s="409"/>
      <c r="P59" s="399"/>
      <c r="Q59" s="394" t="s">
        <v>16</v>
      </c>
      <c r="R59" s="395"/>
    </row>
    <row r="60" spans="3:18" ht="30" x14ac:dyDescent="0.25">
      <c r="C60" s="407"/>
      <c r="D60" s="407"/>
      <c r="E60" s="407"/>
      <c r="F60" s="407"/>
      <c r="G60" s="407"/>
      <c r="H60" s="407"/>
      <c r="I60" s="407"/>
      <c r="J60" s="407"/>
      <c r="K60" s="407"/>
      <c r="L60" s="398" t="s">
        <v>1</v>
      </c>
      <c r="M60" s="399"/>
      <c r="N60" s="398" t="s">
        <v>2</v>
      </c>
      <c r="O60" s="399"/>
      <c r="P60" s="236" t="s">
        <v>10</v>
      </c>
      <c r="Q60" s="396"/>
      <c r="R60" s="397"/>
    </row>
    <row r="61" spans="3:18" x14ac:dyDescent="0.25">
      <c r="C61" s="408"/>
      <c r="D61" s="408"/>
      <c r="E61" s="408"/>
      <c r="F61" s="408"/>
      <c r="G61" s="408"/>
      <c r="H61" s="408"/>
      <c r="I61" s="408"/>
      <c r="J61" s="408"/>
      <c r="K61" s="408"/>
      <c r="L61" s="236" t="s">
        <v>4</v>
      </c>
      <c r="M61" s="236" t="s">
        <v>3</v>
      </c>
      <c r="N61" s="236" t="s">
        <v>4</v>
      </c>
      <c r="O61" s="236" t="s">
        <v>3</v>
      </c>
      <c r="P61" s="236" t="s">
        <v>3</v>
      </c>
      <c r="Q61" s="242" t="s">
        <v>1</v>
      </c>
      <c r="R61" s="242" t="s">
        <v>2</v>
      </c>
    </row>
    <row r="62" spans="3:18" x14ac:dyDescent="0.25">
      <c r="C62" s="238" t="s">
        <v>0</v>
      </c>
      <c r="D62" s="400">
        <v>42830</v>
      </c>
      <c r="E62" s="260">
        <v>12</v>
      </c>
      <c r="F62" s="260">
        <v>0</v>
      </c>
      <c r="G62" s="260">
        <v>301</v>
      </c>
      <c r="H62" s="245">
        <v>1153889</v>
      </c>
      <c r="I62" s="245">
        <v>105250</v>
      </c>
      <c r="J62" s="260">
        <v>151</v>
      </c>
      <c r="K62" s="260">
        <v>104</v>
      </c>
      <c r="L62" s="260">
        <v>52</v>
      </c>
      <c r="M62" s="260">
        <v>48</v>
      </c>
      <c r="N62" s="260">
        <v>46</v>
      </c>
      <c r="O62" s="260">
        <v>46</v>
      </c>
      <c r="P62" s="260">
        <f>M62+O62</f>
        <v>94</v>
      </c>
      <c r="Q62" s="261">
        <v>107</v>
      </c>
      <c r="R62" s="246">
        <v>11</v>
      </c>
    </row>
    <row r="63" spans="3:18" x14ac:dyDescent="0.25">
      <c r="C63" s="237" t="s">
        <v>24</v>
      </c>
      <c r="D63" s="401"/>
      <c r="E63" s="262">
        <v>0</v>
      </c>
      <c r="F63" s="262">
        <v>0</v>
      </c>
      <c r="G63" s="262">
        <v>48</v>
      </c>
      <c r="H63" s="110">
        <v>403130</v>
      </c>
      <c r="I63" s="110">
        <v>38760</v>
      </c>
      <c r="J63" s="262">
        <v>20</v>
      </c>
      <c r="K63" s="262">
        <v>50</v>
      </c>
      <c r="L63" s="262">
        <v>17</v>
      </c>
      <c r="M63" s="262">
        <v>16</v>
      </c>
      <c r="N63" s="262">
        <v>2</v>
      </c>
      <c r="O63" s="262">
        <v>2</v>
      </c>
      <c r="P63" s="260">
        <f t="shared" ref="P63:P66" si="8">M63+O63</f>
        <v>18</v>
      </c>
      <c r="Q63" s="262">
        <v>16</v>
      </c>
      <c r="R63" s="110">
        <v>0</v>
      </c>
    </row>
    <row r="64" spans="3:18" x14ac:dyDescent="0.25">
      <c r="C64" s="237" t="s">
        <v>25</v>
      </c>
      <c r="D64" s="401"/>
      <c r="E64" s="263">
        <v>4</v>
      </c>
      <c r="F64" s="263">
        <v>0</v>
      </c>
      <c r="G64" s="263">
        <v>30</v>
      </c>
      <c r="H64" s="253">
        <v>185955</v>
      </c>
      <c r="I64" s="253">
        <v>4008</v>
      </c>
      <c r="J64" s="263">
        <v>52</v>
      </c>
      <c r="K64" s="263">
        <v>2</v>
      </c>
      <c r="L64" s="263">
        <v>13</v>
      </c>
      <c r="M64" s="263">
        <v>12</v>
      </c>
      <c r="N64" s="263">
        <v>0</v>
      </c>
      <c r="O64" s="264">
        <v>0</v>
      </c>
      <c r="P64" s="260">
        <f t="shared" si="8"/>
        <v>12</v>
      </c>
      <c r="Q64" s="265">
        <v>7</v>
      </c>
      <c r="R64" s="112">
        <v>0</v>
      </c>
    </row>
    <row r="65" spans="3:18" x14ac:dyDescent="0.25">
      <c r="C65" s="238" t="s">
        <v>161</v>
      </c>
      <c r="D65" s="401"/>
      <c r="E65" s="249">
        <v>0</v>
      </c>
      <c r="F65" s="249">
        <v>0</v>
      </c>
      <c r="G65" s="250">
        <v>10</v>
      </c>
      <c r="H65" s="249">
        <v>170096</v>
      </c>
      <c r="I65" s="249">
        <v>0</v>
      </c>
      <c r="J65" s="249">
        <v>10</v>
      </c>
      <c r="K65" s="251">
        <v>20</v>
      </c>
      <c r="L65" s="251">
        <v>9</v>
      </c>
      <c r="M65" s="251">
        <v>6</v>
      </c>
      <c r="N65" s="251">
        <v>2</v>
      </c>
      <c r="O65" s="251">
        <v>1</v>
      </c>
      <c r="P65" s="260">
        <f t="shared" si="8"/>
        <v>7</v>
      </c>
      <c r="Q65" s="135">
        <v>5</v>
      </c>
      <c r="R65" s="135">
        <v>0</v>
      </c>
    </row>
    <row r="66" spans="3:18" x14ac:dyDescent="0.25">
      <c r="C66" s="237" t="s">
        <v>85</v>
      </c>
      <c r="D66" s="436"/>
      <c r="E66" s="251">
        <v>0</v>
      </c>
      <c r="F66" s="251">
        <v>0</v>
      </c>
      <c r="G66" s="251">
        <v>165</v>
      </c>
      <c r="H66" s="251">
        <v>0</v>
      </c>
      <c r="I66" s="251">
        <v>139059</v>
      </c>
      <c r="J66" s="251">
        <v>0</v>
      </c>
      <c r="K66" s="251">
        <v>43</v>
      </c>
      <c r="L66" s="251">
        <v>32</v>
      </c>
      <c r="M66" s="251">
        <v>30</v>
      </c>
      <c r="N66" s="251">
        <v>0</v>
      </c>
      <c r="O66" s="251">
        <v>0</v>
      </c>
      <c r="P66" s="260">
        <f t="shared" si="8"/>
        <v>30</v>
      </c>
      <c r="Q66" s="114"/>
      <c r="R66" s="114"/>
    </row>
    <row r="67" spans="3:18" x14ac:dyDescent="0.25">
      <c r="C67" s="402"/>
      <c r="D67" s="403"/>
      <c r="E67" s="252">
        <f>E62+E63+E64+E65+E66</f>
        <v>16</v>
      </c>
      <c r="F67" s="252">
        <f t="shared" ref="F67:R67" si="9">F62+F63+F64+F65+F66</f>
        <v>0</v>
      </c>
      <c r="G67" s="252">
        <f t="shared" si="9"/>
        <v>554</v>
      </c>
      <c r="H67" s="252">
        <f t="shared" si="9"/>
        <v>1913070</v>
      </c>
      <c r="I67" s="252">
        <f t="shared" si="9"/>
        <v>287077</v>
      </c>
      <c r="J67" s="252">
        <f t="shared" si="9"/>
        <v>233</v>
      </c>
      <c r="K67" s="252">
        <f t="shared" si="9"/>
        <v>219</v>
      </c>
      <c r="L67" s="252">
        <f t="shared" si="9"/>
        <v>123</v>
      </c>
      <c r="M67" s="252">
        <f t="shared" si="9"/>
        <v>112</v>
      </c>
      <c r="N67" s="252">
        <f t="shared" si="9"/>
        <v>50</v>
      </c>
      <c r="O67" s="252">
        <f t="shared" si="9"/>
        <v>49</v>
      </c>
      <c r="P67" s="252">
        <f t="shared" si="9"/>
        <v>161</v>
      </c>
      <c r="Q67" s="252">
        <f t="shared" si="9"/>
        <v>135</v>
      </c>
      <c r="R67" s="252">
        <f t="shared" si="9"/>
        <v>11</v>
      </c>
    </row>
    <row r="70" spans="3:18" ht="18.75" x14ac:dyDescent="0.3">
      <c r="C70" s="451" t="s">
        <v>265</v>
      </c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254"/>
      <c r="P70" s="254"/>
      <c r="Q70" s="254"/>
      <c r="R70" s="254"/>
    </row>
    <row r="71" spans="3:18" x14ac:dyDescent="0.25"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</row>
    <row r="72" spans="3:18" x14ac:dyDescent="0.25">
      <c r="C72" s="406" t="s">
        <v>5</v>
      </c>
      <c r="D72" s="406" t="s">
        <v>12</v>
      </c>
      <c r="E72" s="406" t="s">
        <v>6</v>
      </c>
      <c r="F72" s="406" t="s">
        <v>17</v>
      </c>
      <c r="G72" s="406" t="s">
        <v>15</v>
      </c>
      <c r="H72" s="406" t="s">
        <v>100</v>
      </c>
      <c r="I72" s="406" t="s">
        <v>14</v>
      </c>
      <c r="J72" s="406" t="s">
        <v>13</v>
      </c>
      <c r="K72" s="406" t="s">
        <v>8</v>
      </c>
      <c r="L72" s="398" t="s">
        <v>113</v>
      </c>
      <c r="M72" s="409"/>
      <c r="N72" s="409"/>
      <c r="O72" s="409"/>
      <c r="P72" s="399"/>
      <c r="Q72" s="394" t="s">
        <v>16</v>
      </c>
      <c r="R72" s="395"/>
    </row>
    <row r="73" spans="3:18" ht="30" x14ac:dyDescent="0.25">
      <c r="C73" s="407"/>
      <c r="D73" s="407"/>
      <c r="E73" s="407"/>
      <c r="F73" s="407"/>
      <c r="G73" s="407"/>
      <c r="H73" s="407"/>
      <c r="I73" s="407"/>
      <c r="J73" s="407"/>
      <c r="K73" s="407"/>
      <c r="L73" s="398" t="s">
        <v>1</v>
      </c>
      <c r="M73" s="399"/>
      <c r="N73" s="398" t="s">
        <v>2</v>
      </c>
      <c r="O73" s="399"/>
      <c r="P73" s="236" t="s">
        <v>10</v>
      </c>
      <c r="Q73" s="396"/>
      <c r="R73" s="397"/>
    </row>
    <row r="74" spans="3:18" x14ac:dyDescent="0.25">
      <c r="C74" s="408"/>
      <c r="D74" s="408"/>
      <c r="E74" s="408"/>
      <c r="F74" s="408"/>
      <c r="G74" s="408"/>
      <c r="H74" s="408"/>
      <c r="I74" s="408"/>
      <c r="J74" s="408"/>
      <c r="K74" s="408"/>
      <c r="L74" s="236" t="s">
        <v>4</v>
      </c>
      <c r="M74" s="236" t="s">
        <v>3</v>
      </c>
      <c r="N74" s="236" t="s">
        <v>4</v>
      </c>
      <c r="O74" s="236" t="s">
        <v>3</v>
      </c>
      <c r="P74" s="236" t="s">
        <v>3</v>
      </c>
      <c r="Q74" s="242" t="s">
        <v>1</v>
      </c>
      <c r="R74" s="242" t="s">
        <v>2</v>
      </c>
    </row>
    <row r="75" spans="3:18" x14ac:dyDescent="0.25">
      <c r="C75" s="238" t="s">
        <v>0</v>
      </c>
      <c r="D75" s="400">
        <v>42831</v>
      </c>
      <c r="E75" s="260">
        <v>3</v>
      </c>
      <c r="F75" s="260">
        <v>0</v>
      </c>
      <c r="G75" s="260">
        <v>274</v>
      </c>
      <c r="H75" s="245">
        <v>1458056</v>
      </c>
      <c r="I75" s="245">
        <v>177437</v>
      </c>
      <c r="J75" s="260">
        <v>161</v>
      </c>
      <c r="K75" s="260">
        <v>89</v>
      </c>
      <c r="L75" s="260">
        <v>52</v>
      </c>
      <c r="M75" s="260">
        <v>57</v>
      </c>
      <c r="N75" s="260">
        <v>50</v>
      </c>
      <c r="O75" s="260">
        <v>49</v>
      </c>
      <c r="P75" s="260">
        <f>M75+O75</f>
        <v>106</v>
      </c>
      <c r="Q75" s="261">
        <v>93</v>
      </c>
      <c r="R75" s="246">
        <v>11</v>
      </c>
    </row>
    <row r="76" spans="3:18" x14ac:dyDescent="0.25">
      <c r="C76" s="237" t="s">
        <v>24</v>
      </c>
      <c r="D76" s="401"/>
      <c r="E76" s="262">
        <v>0</v>
      </c>
      <c r="F76" s="262">
        <v>0</v>
      </c>
      <c r="G76" s="262">
        <v>57</v>
      </c>
      <c r="H76" s="110">
        <v>260360</v>
      </c>
      <c r="I76" s="110">
        <v>30570</v>
      </c>
      <c r="J76" s="262">
        <v>55</v>
      </c>
      <c r="K76" s="262">
        <v>29</v>
      </c>
      <c r="L76" s="262">
        <v>17</v>
      </c>
      <c r="M76" s="262">
        <v>15</v>
      </c>
      <c r="N76" s="262">
        <v>2</v>
      </c>
      <c r="O76" s="262">
        <v>2</v>
      </c>
      <c r="P76" s="260">
        <f t="shared" ref="P76:P79" si="10">M76+O76</f>
        <v>17</v>
      </c>
      <c r="Q76" s="262">
        <v>16</v>
      </c>
      <c r="R76" s="110">
        <v>0</v>
      </c>
    </row>
    <row r="77" spans="3:18" x14ac:dyDescent="0.25">
      <c r="C77" s="237" t="s">
        <v>25</v>
      </c>
      <c r="D77" s="401"/>
      <c r="E77" s="263">
        <v>0</v>
      </c>
      <c r="F77" s="263">
        <v>0</v>
      </c>
      <c r="G77" s="263">
        <v>34</v>
      </c>
      <c r="H77" s="253">
        <v>46670</v>
      </c>
      <c r="I77" s="253">
        <v>4458</v>
      </c>
      <c r="J77" s="263">
        <v>42</v>
      </c>
      <c r="K77" s="263">
        <v>3</v>
      </c>
      <c r="L77" s="263">
        <v>11</v>
      </c>
      <c r="M77" s="263">
        <v>10</v>
      </c>
      <c r="N77" s="263">
        <v>0</v>
      </c>
      <c r="O77" s="264">
        <v>0</v>
      </c>
      <c r="P77" s="260">
        <f t="shared" si="10"/>
        <v>10</v>
      </c>
      <c r="Q77" s="265">
        <v>7</v>
      </c>
      <c r="R77" s="112">
        <v>0</v>
      </c>
    </row>
    <row r="78" spans="3:18" x14ac:dyDescent="0.25">
      <c r="C78" s="238" t="s">
        <v>161</v>
      </c>
      <c r="D78" s="401"/>
      <c r="E78" s="249">
        <v>0</v>
      </c>
      <c r="F78" s="249">
        <v>0</v>
      </c>
      <c r="G78" s="250">
        <v>10</v>
      </c>
      <c r="H78" s="249">
        <v>183296</v>
      </c>
      <c r="I78" s="249">
        <v>0</v>
      </c>
      <c r="J78" s="249">
        <v>10</v>
      </c>
      <c r="K78" s="251">
        <v>20</v>
      </c>
      <c r="L78" s="251">
        <v>9</v>
      </c>
      <c r="M78" s="251">
        <v>6</v>
      </c>
      <c r="N78" s="251">
        <v>2</v>
      </c>
      <c r="O78" s="251">
        <v>1</v>
      </c>
      <c r="P78" s="260">
        <f t="shared" si="10"/>
        <v>7</v>
      </c>
      <c r="Q78" s="135">
        <v>5</v>
      </c>
      <c r="R78" s="135">
        <v>0</v>
      </c>
    </row>
    <row r="79" spans="3:18" x14ac:dyDescent="0.25">
      <c r="C79" s="237" t="s">
        <v>85</v>
      </c>
      <c r="D79" s="436"/>
      <c r="E79" s="251">
        <v>0</v>
      </c>
      <c r="F79" s="251">
        <v>0</v>
      </c>
      <c r="G79" s="251">
        <v>204</v>
      </c>
      <c r="H79" s="251">
        <v>0</v>
      </c>
      <c r="I79" s="251">
        <v>134236</v>
      </c>
      <c r="J79" s="251">
        <v>0</v>
      </c>
      <c r="K79" s="251">
        <v>35</v>
      </c>
      <c r="L79" s="251">
        <v>30</v>
      </c>
      <c r="M79" s="251">
        <v>34</v>
      </c>
      <c r="N79" s="251">
        <v>0</v>
      </c>
      <c r="O79" s="251">
        <v>0</v>
      </c>
      <c r="P79" s="260">
        <f t="shared" si="10"/>
        <v>34</v>
      </c>
      <c r="Q79" s="114"/>
      <c r="R79" s="114"/>
    </row>
    <row r="80" spans="3:18" x14ac:dyDescent="0.25">
      <c r="C80" s="402"/>
      <c r="D80" s="403"/>
      <c r="E80" s="252">
        <f>E75+E76+E77+E78+E79</f>
        <v>3</v>
      </c>
      <c r="F80" s="252">
        <f t="shared" ref="F80:R80" si="11">F75+F76+F77+F78+F79</f>
        <v>0</v>
      </c>
      <c r="G80" s="252">
        <f t="shared" si="11"/>
        <v>579</v>
      </c>
      <c r="H80" s="252">
        <f t="shared" si="11"/>
        <v>1948382</v>
      </c>
      <c r="I80" s="252">
        <f t="shared" si="11"/>
        <v>346701</v>
      </c>
      <c r="J80" s="252">
        <f t="shared" si="11"/>
        <v>268</v>
      </c>
      <c r="K80" s="252">
        <f t="shared" si="11"/>
        <v>176</v>
      </c>
      <c r="L80" s="252">
        <f t="shared" si="11"/>
        <v>119</v>
      </c>
      <c r="M80" s="252">
        <f t="shared" si="11"/>
        <v>122</v>
      </c>
      <c r="N80" s="252">
        <f t="shared" si="11"/>
        <v>54</v>
      </c>
      <c r="O80" s="252">
        <f t="shared" si="11"/>
        <v>52</v>
      </c>
      <c r="P80" s="252">
        <f t="shared" si="11"/>
        <v>174</v>
      </c>
      <c r="Q80" s="252">
        <f t="shared" si="11"/>
        <v>121</v>
      </c>
      <c r="R80" s="252">
        <f t="shared" si="11"/>
        <v>11</v>
      </c>
    </row>
    <row r="84" spans="3:18" ht="18.75" x14ac:dyDescent="0.3">
      <c r="C84" s="451" t="s">
        <v>266</v>
      </c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254"/>
      <c r="P84" s="254"/>
      <c r="Q84" s="254"/>
      <c r="R84" s="254"/>
    </row>
    <row r="85" spans="3:18" x14ac:dyDescent="0.25"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</row>
    <row r="86" spans="3:18" ht="29.25" customHeight="1" x14ac:dyDescent="0.25">
      <c r="C86" s="406" t="s">
        <v>5</v>
      </c>
      <c r="D86" s="406" t="s">
        <v>12</v>
      </c>
      <c r="E86" s="406" t="s">
        <v>6</v>
      </c>
      <c r="F86" s="406" t="s">
        <v>17</v>
      </c>
      <c r="G86" s="406" t="s">
        <v>15</v>
      </c>
      <c r="H86" s="406" t="s">
        <v>100</v>
      </c>
      <c r="I86" s="406" t="s">
        <v>14</v>
      </c>
      <c r="J86" s="406" t="s">
        <v>13</v>
      </c>
      <c r="K86" s="406" t="s">
        <v>8</v>
      </c>
      <c r="L86" s="398" t="s">
        <v>113</v>
      </c>
      <c r="M86" s="409"/>
      <c r="N86" s="409"/>
      <c r="O86" s="409"/>
      <c r="P86" s="399"/>
      <c r="Q86" s="394" t="s">
        <v>16</v>
      </c>
      <c r="R86" s="395"/>
    </row>
    <row r="87" spans="3:18" ht="30" x14ac:dyDescent="0.25">
      <c r="C87" s="407"/>
      <c r="D87" s="407"/>
      <c r="E87" s="407"/>
      <c r="F87" s="407"/>
      <c r="G87" s="407"/>
      <c r="H87" s="407"/>
      <c r="I87" s="407"/>
      <c r="J87" s="407"/>
      <c r="K87" s="407"/>
      <c r="L87" s="398" t="s">
        <v>1</v>
      </c>
      <c r="M87" s="399"/>
      <c r="N87" s="398" t="s">
        <v>2</v>
      </c>
      <c r="O87" s="399"/>
      <c r="P87" s="236" t="s">
        <v>10</v>
      </c>
      <c r="Q87" s="396"/>
      <c r="R87" s="397"/>
    </row>
    <row r="88" spans="3:18" x14ac:dyDescent="0.25">
      <c r="C88" s="408"/>
      <c r="D88" s="408"/>
      <c r="E88" s="408"/>
      <c r="F88" s="408"/>
      <c r="G88" s="408"/>
      <c r="H88" s="408"/>
      <c r="I88" s="408"/>
      <c r="J88" s="408"/>
      <c r="K88" s="408"/>
      <c r="L88" s="236" t="s">
        <v>4</v>
      </c>
      <c r="M88" s="236" t="s">
        <v>3</v>
      </c>
      <c r="N88" s="236" t="s">
        <v>4</v>
      </c>
      <c r="O88" s="236" t="s">
        <v>3</v>
      </c>
      <c r="P88" s="236" t="s">
        <v>3</v>
      </c>
      <c r="Q88" s="242" t="s">
        <v>1</v>
      </c>
      <c r="R88" s="242" t="s">
        <v>2</v>
      </c>
    </row>
    <row r="89" spans="3:18" x14ac:dyDescent="0.25">
      <c r="C89" s="238" t="s">
        <v>0</v>
      </c>
      <c r="D89" s="400">
        <v>42832</v>
      </c>
      <c r="E89" s="260">
        <v>0</v>
      </c>
      <c r="F89" s="260">
        <v>0</v>
      </c>
      <c r="G89" s="260">
        <v>196</v>
      </c>
      <c r="H89" s="245">
        <v>1852063.9</v>
      </c>
      <c r="I89" s="245">
        <v>116453.7</v>
      </c>
      <c r="J89" s="260">
        <v>10</v>
      </c>
      <c r="K89" s="260">
        <v>49</v>
      </c>
      <c r="L89" s="260">
        <v>50</v>
      </c>
      <c r="M89" s="260">
        <v>51</v>
      </c>
      <c r="N89" s="260">
        <v>24</v>
      </c>
      <c r="O89" s="260">
        <v>23</v>
      </c>
      <c r="P89" s="260">
        <v>74</v>
      </c>
      <c r="Q89" s="261">
        <v>92</v>
      </c>
      <c r="R89" s="246">
        <v>7</v>
      </c>
    </row>
    <row r="90" spans="3:18" x14ac:dyDescent="0.25">
      <c r="C90" s="237" t="s">
        <v>24</v>
      </c>
      <c r="D90" s="401"/>
      <c r="E90" s="262">
        <v>0</v>
      </c>
      <c r="F90" s="262">
        <v>0</v>
      </c>
      <c r="G90" s="262">
        <v>83</v>
      </c>
      <c r="H90" s="110">
        <v>149900</v>
      </c>
      <c r="I90" s="110">
        <v>22715</v>
      </c>
      <c r="J90" s="262">
        <v>50</v>
      </c>
      <c r="K90" s="262">
        <v>21</v>
      </c>
      <c r="L90" s="262">
        <v>18</v>
      </c>
      <c r="M90" s="262">
        <v>19</v>
      </c>
      <c r="N90" s="262">
        <v>2</v>
      </c>
      <c r="O90" s="262">
        <v>0</v>
      </c>
      <c r="P90" s="260">
        <f t="shared" ref="P90:P92" si="12">M90+O90</f>
        <v>19</v>
      </c>
      <c r="Q90" s="262">
        <v>16</v>
      </c>
      <c r="R90" s="110">
        <v>0</v>
      </c>
    </row>
    <row r="91" spans="3:18" x14ac:dyDescent="0.25">
      <c r="C91" s="237" t="s">
        <v>25</v>
      </c>
      <c r="D91" s="401"/>
      <c r="E91" s="263">
        <v>0</v>
      </c>
      <c r="F91" s="263">
        <v>0</v>
      </c>
      <c r="G91" s="263">
        <v>68</v>
      </c>
      <c r="H91" s="253">
        <v>215700</v>
      </c>
      <c r="I91" s="253">
        <v>3672</v>
      </c>
      <c r="J91" s="263">
        <v>42</v>
      </c>
      <c r="K91" s="263">
        <v>5</v>
      </c>
      <c r="L91" s="263">
        <v>14</v>
      </c>
      <c r="M91" s="263">
        <v>12</v>
      </c>
      <c r="N91" s="263">
        <v>0</v>
      </c>
      <c r="O91" s="264">
        <v>0</v>
      </c>
      <c r="P91" s="260">
        <f t="shared" si="12"/>
        <v>12</v>
      </c>
      <c r="Q91" s="265">
        <v>7</v>
      </c>
      <c r="R91" s="112">
        <v>0</v>
      </c>
    </row>
    <row r="92" spans="3:18" x14ac:dyDescent="0.25">
      <c r="C92" s="238" t="s">
        <v>161</v>
      </c>
      <c r="D92" s="401"/>
      <c r="E92" s="249">
        <v>0</v>
      </c>
      <c r="F92" s="249">
        <v>0</v>
      </c>
      <c r="G92" s="250">
        <v>0</v>
      </c>
      <c r="H92" s="249">
        <v>132906</v>
      </c>
      <c r="I92" s="249">
        <v>0</v>
      </c>
      <c r="J92" s="249">
        <v>10</v>
      </c>
      <c r="K92" s="251">
        <v>20</v>
      </c>
      <c r="L92" s="251">
        <v>9</v>
      </c>
      <c r="M92" s="251">
        <v>6</v>
      </c>
      <c r="N92" s="251">
        <v>2</v>
      </c>
      <c r="O92" s="251">
        <v>1</v>
      </c>
      <c r="P92" s="260">
        <f t="shared" si="12"/>
        <v>7</v>
      </c>
      <c r="Q92" s="135">
        <v>5</v>
      </c>
      <c r="R92" s="135">
        <v>0</v>
      </c>
    </row>
    <row r="93" spans="3:18" x14ac:dyDescent="0.25">
      <c r="C93" s="237" t="s">
        <v>85</v>
      </c>
      <c r="D93" s="436"/>
      <c r="E93" s="251">
        <v>0</v>
      </c>
      <c r="F93" s="251">
        <v>0</v>
      </c>
      <c r="G93" s="251">
        <v>189</v>
      </c>
      <c r="H93" s="251">
        <v>0</v>
      </c>
      <c r="I93" s="251">
        <v>165701</v>
      </c>
      <c r="J93" s="251">
        <v>0</v>
      </c>
      <c r="K93" s="251">
        <v>36</v>
      </c>
      <c r="L93" s="251">
        <v>34</v>
      </c>
      <c r="M93" s="251">
        <v>36</v>
      </c>
      <c r="N93" s="251">
        <v>0</v>
      </c>
      <c r="O93" s="251">
        <v>0</v>
      </c>
      <c r="P93" s="260">
        <v>36</v>
      </c>
      <c r="Q93" s="114">
        <v>0</v>
      </c>
      <c r="R93" s="114">
        <v>0</v>
      </c>
    </row>
    <row r="94" spans="3:18" x14ac:dyDescent="0.25">
      <c r="C94" s="402"/>
      <c r="D94" s="403"/>
      <c r="E94" s="252">
        <f>E89+E90+E91+E92+E93</f>
        <v>0</v>
      </c>
      <c r="F94" s="252">
        <f t="shared" ref="F94:R94" si="13">F89+F90+F91+F92+F93</f>
        <v>0</v>
      </c>
      <c r="G94" s="252">
        <f t="shared" si="13"/>
        <v>536</v>
      </c>
      <c r="H94" s="252">
        <f t="shared" si="13"/>
        <v>2350569.9</v>
      </c>
      <c r="I94" s="252">
        <f t="shared" si="13"/>
        <v>308541.7</v>
      </c>
      <c r="J94" s="252">
        <f t="shared" si="13"/>
        <v>112</v>
      </c>
      <c r="K94" s="252">
        <f t="shared" si="13"/>
        <v>131</v>
      </c>
      <c r="L94" s="252">
        <f t="shared" si="13"/>
        <v>125</v>
      </c>
      <c r="M94" s="252">
        <f t="shared" si="13"/>
        <v>124</v>
      </c>
      <c r="N94" s="252">
        <f t="shared" si="13"/>
        <v>28</v>
      </c>
      <c r="O94" s="252">
        <f t="shared" si="13"/>
        <v>24</v>
      </c>
      <c r="P94" s="252">
        <f t="shared" si="13"/>
        <v>148</v>
      </c>
      <c r="Q94" s="252">
        <f t="shared" si="13"/>
        <v>120</v>
      </c>
      <c r="R94" s="252">
        <f t="shared" si="13"/>
        <v>7</v>
      </c>
    </row>
    <row r="97" spans="3:18" ht="18.75" x14ac:dyDescent="0.3">
      <c r="C97" s="451" t="s">
        <v>267</v>
      </c>
      <c r="D97" s="451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254"/>
      <c r="P97" s="254"/>
      <c r="Q97" s="254"/>
      <c r="R97" s="254"/>
    </row>
    <row r="98" spans="3:18" x14ac:dyDescent="0.25"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</row>
    <row r="99" spans="3:18" x14ac:dyDescent="0.25">
      <c r="C99" s="406" t="s">
        <v>5</v>
      </c>
      <c r="D99" s="406" t="s">
        <v>12</v>
      </c>
      <c r="E99" s="406" t="s">
        <v>6</v>
      </c>
      <c r="F99" s="406" t="s">
        <v>17</v>
      </c>
      <c r="G99" s="406" t="s">
        <v>15</v>
      </c>
      <c r="H99" s="406" t="s">
        <v>100</v>
      </c>
      <c r="I99" s="406" t="s">
        <v>14</v>
      </c>
      <c r="J99" s="406" t="s">
        <v>13</v>
      </c>
      <c r="K99" s="406" t="s">
        <v>8</v>
      </c>
      <c r="L99" s="398" t="s">
        <v>113</v>
      </c>
      <c r="M99" s="409"/>
      <c r="N99" s="409"/>
      <c r="O99" s="409"/>
      <c r="P99" s="399"/>
      <c r="Q99" s="394" t="s">
        <v>16</v>
      </c>
      <c r="R99" s="395"/>
    </row>
    <row r="100" spans="3:18" ht="30" x14ac:dyDescent="0.25">
      <c r="C100" s="407"/>
      <c r="D100" s="407"/>
      <c r="E100" s="407"/>
      <c r="F100" s="407"/>
      <c r="G100" s="407"/>
      <c r="H100" s="407"/>
      <c r="I100" s="407"/>
      <c r="J100" s="407"/>
      <c r="K100" s="407"/>
      <c r="L100" s="398" t="s">
        <v>1</v>
      </c>
      <c r="M100" s="399"/>
      <c r="N100" s="398" t="s">
        <v>2</v>
      </c>
      <c r="O100" s="399"/>
      <c r="P100" s="236" t="s">
        <v>10</v>
      </c>
      <c r="Q100" s="396"/>
      <c r="R100" s="397"/>
    </row>
    <row r="101" spans="3:18" x14ac:dyDescent="0.25">
      <c r="C101" s="408"/>
      <c r="D101" s="408"/>
      <c r="E101" s="408"/>
      <c r="F101" s="408"/>
      <c r="G101" s="408"/>
      <c r="H101" s="408"/>
      <c r="I101" s="408"/>
      <c r="J101" s="408"/>
      <c r="K101" s="408"/>
      <c r="L101" s="236" t="s">
        <v>4</v>
      </c>
      <c r="M101" s="236" t="s">
        <v>3</v>
      </c>
      <c r="N101" s="236" t="s">
        <v>4</v>
      </c>
      <c r="O101" s="236" t="s">
        <v>3</v>
      </c>
      <c r="P101" s="236" t="s">
        <v>3</v>
      </c>
      <c r="Q101" s="242" t="s">
        <v>1</v>
      </c>
      <c r="R101" s="242" t="s">
        <v>2</v>
      </c>
    </row>
    <row r="102" spans="3:18" x14ac:dyDescent="0.25">
      <c r="C102" s="238" t="s">
        <v>0</v>
      </c>
      <c r="D102" s="400">
        <v>42833</v>
      </c>
      <c r="E102" s="260">
        <v>15</v>
      </c>
      <c r="F102" s="260">
        <v>0</v>
      </c>
      <c r="G102" s="260">
        <v>121</v>
      </c>
      <c r="H102" s="245">
        <v>1731595.7</v>
      </c>
      <c r="I102" s="245">
        <v>39100</v>
      </c>
      <c r="J102" s="260">
        <v>54</v>
      </c>
      <c r="K102" s="260">
        <v>43</v>
      </c>
      <c r="L102" s="260">
        <v>17</v>
      </c>
      <c r="M102" s="260">
        <v>21</v>
      </c>
      <c r="N102" s="260">
        <v>22</v>
      </c>
      <c r="O102" s="260">
        <v>26</v>
      </c>
      <c r="P102" s="260">
        <v>47</v>
      </c>
      <c r="Q102" s="261">
        <v>27</v>
      </c>
      <c r="R102" s="246">
        <v>6</v>
      </c>
    </row>
    <row r="103" spans="3:18" x14ac:dyDescent="0.25">
      <c r="C103" s="237" t="s">
        <v>24</v>
      </c>
      <c r="D103" s="401"/>
      <c r="E103" s="262">
        <v>0</v>
      </c>
      <c r="F103" s="262">
        <v>0</v>
      </c>
      <c r="G103" s="262">
        <v>9</v>
      </c>
      <c r="H103" s="110">
        <v>292400</v>
      </c>
      <c r="I103" s="110">
        <v>10550</v>
      </c>
      <c r="J103" s="262">
        <v>5</v>
      </c>
      <c r="K103" s="262">
        <v>10</v>
      </c>
      <c r="L103" s="262">
        <v>6</v>
      </c>
      <c r="M103" s="262">
        <v>8</v>
      </c>
      <c r="N103" s="262">
        <v>2</v>
      </c>
      <c r="O103" s="262">
        <v>2</v>
      </c>
      <c r="P103" s="260">
        <f t="shared" ref="P103:P105" si="14">M103+O103</f>
        <v>10</v>
      </c>
      <c r="Q103" s="262">
        <v>2</v>
      </c>
      <c r="R103" s="110">
        <v>0</v>
      </c>
    </row>
    <row r="104" spans="3:18" x14ac:dyDescent="0.25">
      <c r="C104" s="237" t="s">
        <v>25</v>
      </c>
      <c r="D104" s="401"/>
      <c r="E104" s="263">
        <v>0</v>
      </c>
      <c r="F104" s="263">
        <v>0</v>
      </c>
      <c r="G104" s="263">
        <v>24</v>
      </c>
      <c r="H104" s="253">
        <v>63500</v>
      </c>
      <c r="I104" s="253">
        <v>0</v>
      </c>
      <c r="J104" s="263">
        <v>0</v>
      </c>
      <c r="K104" s="263">
        <v>0</v>
      </c>
      <c r="L104" s="263">
        <v>8</v>
      </c>
      <c r="M104" s="263">
        <v>3</v>
      </c>
      <c r="N104" s="263">
        <v>3</v>
      </c>
      <c r="O104" s="264">
        <v>0</v>
      </c>
      <c r="P104" s="260">
        <f t="shared" si="14"/>
        <v>3</v>
      </c>
      <c r="Q104" s="265">
        <v>5</v>
      </c>
      <c r="R104" s="112">
        <v>0</v>
      </c>
    </row>
    <row r="105" spans="3:18" x14ac:dyDescent="0.25">
      <c r="C105" s="238" t="s">
        <v>161</v>
      </c>
      <c r="D105" s="401"/>
      <c r="E105" s="249">
        <v>0</v>
      </c>
      <c r="F105" s="249">
        <v>0</v>
      </c>
      <c r="G105" s="250">
        <v>0</v>
      </c>
      <c r="H105" s="249">
        <v>89280</v>
      </c>
      <c r="I105" s="249">
        <v>0</v>
      </c>
      <c r="J105" s="249">
        <v>20</v>
      </c>
      <c r="K105" s="251">
        <v>10</v>
      </c>
      <c r="L105" s="251">
        <v>2</v>
      </c>
      <c r="M105" s="251">
        <v>2</v>
      </c>
      <c r="N105" s="251">
        <v>2</v>
      </c>
      <c r="O105" s="251">
        <v>1</v>
      </c>
      <c r="P105" s="260">
        <f t="shared" si="14"/>
        <v>3</v>
      </c>
      <c r="Q105" s="135">
        <v>0</v>
      </c>
      <c r="R105" s="135">
        <v>0</v>
      </c>
    </row>
    <row r="106" spans="3:18" x14ac:dyDescent="0.25">
      <c r="C106" s="237" t="s">
        <v>85</v>
      </c>
      <c r="D106" s="436"/>
      <c r="E106" s="251">
        <v>0</v>
      </c>
      <c r="F106" s="251">
        <v>0</v>
      </c>
      <c r="G106" s="251">
        <v>3</v>
      </c>
      <c r="H106" s="251">
        <v>0</v>
      </c>
      <c r="I106" s="251">
        <v>18781</v>
      </c>
      <c r="J106" s="251">
        <v>0</v>
      </c>
      <c r="K106" s="251">
        <v>2</v>
      </c>
      <c r="L106" s="251">
        <v>3</v>
      </c>
      <c r="M106" s="251">
        <v>4</v>
      </c>
      <c r="N106" s="251">
        <v>0</v>
      </c>
      <c r="O106" s="251">
        <v>0</v>
      </c>
      <c r="P106" s="260">
        <v>4</v>
      </c>
      <c r="Q106" s="114">
        <v>0</v>
      </c>
      <c r="R106" s="114">
        <v>0</v>
      </c>
    </row>
    <row r="107" spans="3:18" x14ac:dyDescent="0.25">
      <c r="C107" s="402"/>
      <c r="D107" s="403"/>
      <c r="E107" s="252">
        <f>E102+E103+E104+E105+E106</f>
        <v>15</v>
      </c>
      <c r="F107" s="252">
        <f t="shared" ref="F107:R107" si="15">F102+F103+F104+F105+F106</f>
        <v>0</v>
      </c>
      <c r="G107" s="252">
        <f t="shared" si="15"/>
        <v>157</v>
      </c>
      <c r="H107" s="252">
        <f t="shared" si="15"/>
        <v>2176775.7000000002</v>
      </c>
      <c r="I107" s="252">
        <f t="shared" si="15"/>
        <v>68431</v>
      </c>
      <c r="J107" s="252">
        <f t="shared" si="15"/>
        <v>79</v>
      </c>
      <c r="K107" s="252">
        <f t="shared" si="15"/>
        <v>65</v>
      </c>
      <c r="L107" s="252">
        <f t="shared" si="15"/>
        <v>36</v>
      </c>
      <c r="M107" s="252">
        <f t="shared" si="15"/>
        <v>38</v>
      </c>
      <c r="N107" s="252">
        <f t="shared" si="15"/>
        <v>29</v>
      </c>
      <c r="O107" s="252">
        <f t="shared" si="15"/>
        <v>29</v>
      </c>
      <c r="P107" s="252">
        <f t="shared" si="15"/>
        <v>67</v>
      </c>
      <c r="Q107" s="252">
        <f t="shared" si="15"/>
        <v>34</v>
      </c>
      <c r="R107" s="252">
        <f t="shared" si="15"/>
        <v>6</v>
      </c>
    </row>
    <row r="110" spans="3:18" ht="18.75" x14ac:dyDescent="0.3">
      <c r="C110" s="451" t="s">
        <v>268</v>
      </c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254"/>
      <c r="P110" s="254"/>
      <c r="Q110" s="254"/>
      <c r="R110" s="254"/>
    </row>
    <row r="111" spans="3:18" x14ac:dyDescent="0.25"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</row>
    <row r="112" spans="3:18" x14ac:dyDescent="0.25">
      <c r="C112" s="406" t="s">
        <v>5</v>
      </c>
      <c r="D112" s="406" t="s">
        <v>12</v>
      </c>
      <c r="E112" s="406" t="s">
        <v>6</v>
      </c>
      <c r="F112" s="406" t="s">
        <v>17</v>
      </c>
      <c r="G112" s="406" t="s">
        <v>15</v>
      </c>
      <c r="H112" s="406" t="s">
        <v>100</v>
      </c>
      <c r="I112" s="406" t="s">
        <v>14</v>
      </c>
      <c r="J112" s="406" t="s">
        <v>13</v>
      </c>
      <c r="K112" s="406" t="s">
        <v>8</v>
      </c>
      <c r="L112" s="398" t="s">
        <v>113</v>
      </c>
      <c r="M112" s="409"/>
      <c r="N112" s="409"/>
      <c r="O112" s="409"/>
      <c r="P112" s="399"/>
      <c r="Q112" s="394" t="s">
        <v>16</v>
      </c>
      <c r="R112" s="395"/>
    </row>
    <row r="113" spans="3:18" ht="30" x14ac:dyDescent="0.25">
      <c r="C113" s="407"/>
      <c r="D113" s="407"/>
      <c r="E113" s="407"/>
      <c r="F113" s="407"/>
      <c r="G113" s="407"/>
      <c r="H113" s="407"/>
      <c r="I113" s="407"/>
      <c r="J113" s="407"/>
      <c r="K113" s="407"/>
      <c r="L113" s="398" t="s">
        <v>1</v>
      </c>
      <c r="M113" s="399"/>
      <c r="N113" s="398" t="s">
        <v>2</v>
      </c>
      <c r="O113" s="399"/>
      <c r="P113" s="236" t="s">
        <v>10</v>
      </c>
      <c r="Q113" s="396"/>
      <c r="R113" s="397"/>
    </row>
    <row r="114" spans="3:18" x14ac:dyDescent="0.25">
      <c r="C114" s="408"/>
      <c r="D114" s="408"/>
      <c r="E114" s="408"/>
      <c r="F114" s="408"/>
      <c r="G114" s="408"/>
      <c r="H114" s="408"/>
      <c r="I114" s="408"/>
      <c r="J114" s="408"/>
      <c r="K114" s="408"/>
      <c r="L114" s="236" t="s">
        <v>4</v>
      </c>
      <c r="M114" s="236" t="s">
        <v>3</v>
      </c>
      <c r="N114" s="236" t="s">
        <v>4</v>
      </c>
      <c r="O114" s="236" t="s">
        <v>3</v>
      </c>
      <c r="P114" s="236" t="s">
        <v>3</v>
      </c>
      <c r="Q114" s="242" t="s">
        <v>1</v>
      </c>
      <c r="R114" s="242" t="s">
        <v>2</v>
      </c>
    </row>
    <row r="115" spans="3:18" x14ac:dyDescent="0.25">
      <c r="C115" s="238" t="s">
        <v>0</v>
      </c>
      <c r="D115" s="400">
        <v>42834</v>
      </c>
      <c r="E115" s="260">
        <v>0</v>
      </c>
      <c r="F115" s="260">
        <v>0</v>
      </c>
      <c r="G115" s="260">
        <v>204</v>
      </c>
      <c r="H115" s="245">
        <v>931142.6</v>
      </c>
      <c r="I115" s="245">
        <v>127233.7</v>
      </c>
      <c r="J115" s="260">
        <v>77</v>
      </c>
      <c r="K115" s="260">
        <v>43</v>
      </c>
      <c r="L115" s="260">
        <v>13</v>
      </c>
      <c r="M115" s="260">
        <v>17</v>
      </c>
      <c r="N115" s="260">
        <v>46</v>
      </c>
      <c r="O115" s="260">
        <v>42</v>
      </c>
      <c r="P115" s="260">
        <v>59</v>
      </c>
      <c r="Q115" s="261">
        <v>26</v>
      </c>
      <c r="R115" s="246">
        <v>10</v>
      </c>
    </row>
    <row r="116" spans="3:18" x14ac:dyDescent="0.25">
      <c r="C116" s="237" t="s">
        <v>24</v>
      </c>
      <c r="D116" s="401"/>
      <c r="E116" s="262">
        <v>3</v>
      </c>
      <c r="F116" s="262">
        <v>0</v>
      </c>
      <c r="G116" s="262">
        <v>18</v>
      </c>
      <c r="H116" s="110">
        <v>139180</v>
      </c>
      <c r="I116" s="110">
        <v>9500</v>
      </c>
      <c r="J116" s="262">
        <v>0</v>
      </c>
      <c r="K116" s="262">
        <v>8</v>
      </c>
      <c r="L116" s="262">
        <v>4</v>
      </c>
      <c r="M116" s="262">
        <v>3</v>
      </c>
      <c r="N116" s="262">
        <v>3</v>
      </c>
      <c r="O116" s="262">
        <v>2</v>
      </c>
      <c r="P116" s="260">
        <f t="shared" ref="P116:P118" si="16">M116+O116</f>
        <v>5</v>
      </c>
      <c r="Q116" s="262">
        <v>2</v>
      </c>
      <c r="R116" s="110">
        <v>0</v>
      </c>
    </row>
    <row r="117" spans="3:18" x14ac:dyDescent="0.25">
      <c r="C117" s="237" t="s">
        <v>25</v>
      </c>
      <c r="D117" s="401"/>
      <c r="E117" s="263">
        <v>0</v>
      </c>
      <c r="F117" s="263">
        <v>0</v>
      </c>
      <c r="G117" s="263">
        <v>0</v>
      </c>
      <c r="H117" s="253">
        <v>218664</v>
      </c>
      <c r="I117" s="253">
        <v>0</v>
      </c>
      <c r="J117" s="263">
        <v>0</v>
      </c>
      <c r="K117" s="263">
        <v>0</v>
      </c>
      <c r="L117" s="263">
        <v>1</v>
      </c>
      <c r="M117" s="263">
        <v>1</v>
      </c>
      <c r="N117" s="263">
        <v>0</v>
      </c>
      <c r="O117" s="264">
        <v>0</v>
      </c>
      <c r="P117" s="260">
        <f t="shared" si="16"/>
        <v>1</v>
      </c>
      <c r="Q117" s="265">
        <v>0</v>
      </c>
      <c r="R117" s="112">
        <v>0</v>
      </c>
    </row>
    <row r="118" spans="3:18" x14ac:dyDescent="0.25">
      <c r="C118" s="238" t="s">
        <v>161</v>
      </c>
      <c r="D118" s="401"/>
      <c r="E118" s="249">
        <v>0</v>
      </c>
      <c r="F118" s="249">
        <v>0</v>
      </c>
      <c r="G118" s="250">
        <v>0</v>
      </c>
      <c r="H118" s="249">
        <v>71610</v>
      </c>
      <c r="I118" s="249">
        <v>0</v>
      </c>
      <c r="J118" s="249">
        <v>12</v>
      </c>
      <c r="K118" s="251">
        <v>15</v>
      </c>
      <c r="L118" s="251">
        <v>2</v>
      </c>
      <c r="M118" s="251">
        <v>1</v>
      </c>
      <c r="N118" s="251">
        <v>2</v>
      </c>
      <c r="O118" s="251">
        <v>1</v>
      </c>
      <c r="P118" s="260">
        <f t="shared" si="16"/>
        <v>2</v>
      </c>
      <c r="Q118" s="135">
        <v>0</v>
      </c>
      <c r="R118" s="135">
        <v>0</v>
      </c>
    </row>
    <row r="119" spans="3:18" x14ac:dyDescent="0.25">
      <c r="C119" s="237" t="s">
        <v>85</v>
      </c>
      <c r="D119" s="436"/>
      <c r="E119" s="251">
        <v>0</v>
      </c>
      <c r="F119" s="251">
        <v>0</v>
      </c>
      <c r="G119" s="251">
        <v>0</v>
      </c>
      <c r="H119" s="251">
        <v>0</v>
      </c>
      <c r="I119" s="251">
        <v>0</v>
      </c>
      <c r="J119" s="251">
        <v>0</v>
      </c>
      <c r="K119" s="251">
        <v>0</v>
      </c>
      <c r="L119" s="251">
        <v>0</v>
      </c>
      <c r="M119" s="251">
        <v>0</v>
      </c>
      <c r="N119" s="251">
        <v>0</v>
      </c>
      <c r="O119" s="251">
        <v>0</v>
      </c>
      <c r="P119" s="260">
        <v>0</v>
      </c>
      <c r="Q119" s="114">
        <v>0</v>
      </c>
      <c r="R119" s="114">
        <v>0</v>
      </c>
    </row>
    <row r="120" spans="3:18" x14ac:dyDescent="0.25">
      <c r="C120" s="402"/>
      <c r="D120" s="403"/>
      <c r="E120" s="252">
        <f>E115+E116+E117+E118+E119</f>
        <v>3</v>
      </c>
      <c r="F120" s="252">
        <f t="shared" ref="F120:R120" si="17">F115+F116+F117+F118+F119</f>
        <v>0</v>
      </c>
      <c r="G120" s="252">
        <f t="shared" si="17"/>
        <v>222</v>
      </c>
      <c r="H120" s="252">
        <f t="shared" si="17"/>
        <v>1360596.6</v>
      </c>
      <c r="I120" s="252">
        <f t="shared" si="17"/>
        <v>136733.70000000001</v>
      </c>
      <c r="J120" s="252">
        <f t="shared" si="17"/>
        <v>89</v>
      </c>
      <c r="K120" s="252">
        <f t="shared" si="17"/>
        <v>66</v>
      </c>
      <c r="L120" s="252">
        <f t="shared" si="17"/>
        <v>20</v>
      </c>
      <c r="M120" s="252">
        <f t="shared" si="17"/>
        <v>22</v>
      </c>
      <c r="N120" s="252">
        <f t="shared" si="17"/>
        <v>51</v>
      </c>
      <c r="O120" s="252">
        <f t="shared" si="17"/>
        <v>45</v>
      </c>
      <c r="P120" s="252">
        <f t="shared" si="17"/>
        <v>67</v>
      </c>
      <c r="Q120" s="252">
        <f t="shared" si="17"/>
        <v>28</v>
      </c>
      <c r="R120" s="252">
        <f t="shared" si="17"/>
        <v>10</v>
      </c>
    </row>
    <row r="123" spans="3:18" ht="18.75" x14ac:dyDescent="0.3">
      <c r="C123" s="451" t="s">
        <v>269</v>
      </c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254"/>
      <c r="P123" s="254"/>
      <c r="Q123" s="254"/>
      <c r="R123" s="254"/>
    </row>
    <row r="124" spans="3:18" x14ac:dyDescent="0.25"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</row>
    <row r="125" spans="3:18" x14ac:dyDescent="0.25">
      <c r="C125" s="406" t="s">
        <v>5</v>
      </c>
      <c r="D125" s="406" t="s">
        <v>12</v>
      </c>
      <c r="E125" s="406" t="s">
        <v>6</v>
      </c>
      <c r="F125" s="406" t="s">
        <v>17</v>
      </c>
      <c r="G125" s="406" t="s">
        <v>15</v>
      </c>
      <c r="H125" s="406" t="s">
        <v>100</v>
      </c>
      <c r="I125" s="406" t="s">
        <v>14</v>
      </c>
      <c r="J125" s="406" t="s">
        <v>13</v>
      </c>
      <c r="K125" s="406" t="s">
        <v>8</v>
      </c>
      <c r="L125" s="398" t="s">
        <v>113</v>
      </c>
      <c r="M125" s="409"/>
      <c r="N125" s="409"/>
      <c r="O125" s="409"/>
      <c r="P125" s="399"/>
      <c r="Q125" s="394" t="s">
        <v>16</v>
      </c>
      <c r="R125" s="395"/>
    </row>
    <row r="126" spans="3:18" ht="30" x14ac:dyDescent="0.25">
      <c r="C126" s="407"/>
      <c r="D126" s="407"/>
      <c r="E126" s="407"/>
      <c r="F126" s="407"/>
      <c r="G126" s="407"/>
      <c r="H126" s="407"/>
      <c r="I126" s="407"/>
      <c r="J126" s="407"/>
      <c r="K126" s="407"/>
      <c r="L126" s="398" t="s">
        <v>1</v>
      </c>
      <c r="M126" s="399"/>
      <c r="N126" s="398" t="s">
        <v>2</v>
      </c>
      <c r="O126" s="399"/>
      <c r="P126" s="236" t="s">
        <v>10</v>
      </c>
      <c r="Q126" s="396"/>
      <c r="R126" s="397"/>
    </row>
    <row r="127" spans="3:18" x14ac:dyDescent="0.25">
      <c r="C127" s="408"/>
      <c r="D127" s="408"/>
      <c r="E127" s="408"/>
      <c r="F127" s="408"/>
      <c r="G127" s="408"/>
      <c r="H127" s="408"/>
      <c r="I127" s="408"/>
      <c r="J127" s="408"/>
      <c r="K127" s="408"/>
      <c r="L127" s="236" t="s">
        <v>4</v>
      </c>
      <c r="M127" s="236" t="s">
        <v>3</v>
      </c>
      <c r="N127" s="236" t="s">
        <v>4</v>
      </c>
      <c r="O127" s="236" t="s">
        <v>3</v>
      </c>
      <c r="P127" s="236" t="s">
        <v>3</v>
      </c>
      <c r="Q127" s="242" t="s">
        <v>1</v>
      </c>
      <c r="R127" s="242" t="s">
        <v>2</v>
      </c>
    </row>
    <row r="128" spans="3:18" x14ac:dyDescent="0.25">
      <c r="C128" s="238" t="s">
        <v>0</v>
      </c>
      <c r="D128" s="400">
        <v>42835</v>
      </c>
      <c r="E128" s="260">
        <v>0</v>
      </c>
      <c r="F128" s="260">
        <v>0</v>
      </c>
      <c r="G128" s="260">
        <v>255</v>
      </c>
      <c r="H128" s="245">
        <v>2151494</v>
      </c>
      <c r="I128" s="245">
        <v>88600</v>
      </c>
      <c r="J128" s="260">
        <v>102</v>
      </c>
      <c r="K128" s="260">
        <v>69</v>
      </c>
      <c r="L128" s="260">
        <v>56</v>
      </c>
      <c r="M128" s="260">
        <v>48</v>
      </c>
      <c r="N128" s="260">
        <v>45</v>
      </c>
      <c r="O128" s="260">
        <v>44</v>
      </c>
      <c r="P128" s="260">
        <f>O128+M128</f>
        <v>92</v>
      </c>
      <c r="Q128" s="261">
        <v>78</v>
      </c>
      <c r="R128" s="246">
        <v>14</v>
      </c>
    </row>
    <row r="129" spans="3:18" x14ac:dyDescent="0.25">
      <c r="C129" s="237" t="s">
        <v>24</v>
      </c>
      <c r="D129" s="401"/>
      <c r="E129" s="262">
        <v>0</v>
      </c>
      <c r="F129" s="262">
        <v>0</v>
      </c>
      <c r="G129" s="262">
        <v>57</v>
      </c>
      <c r="H129" s="110">
        <v>217520</v>
      </c>
      <c r="I129" s="110">
        <v>25300</v>
      </c>
      <c r="J129" s="262">
        <v>20</v>
      </c>
      <c r="K129" s="262">
        <v>11</v>
      </c>
      <c r="L129" s="262">
        <v>18</v>
      </c>
      <c r="M129" s="262">
        <v>20</v>
      </c>
      <c r="N129" s="262">
        <v>3</v>
      </c>
      <c r="O129" s="262">
        <v>1</v>
      </c>
      <c r="P129" s="260">
        <f t="shared" ref="P129:P132" si="18">O129+M129</f>
        <v>21</v>
      </c>
      <c r="Q129" s="262">
        <v>16</v>
      </c>
      <c r="R129" s="110">
        <v>0</v>
      </c>
    </row>
    <row r="130" spans="3:18" x14ac:dyDescent="0.25">
      <c r="C130" s="237" t="s">
        <v>25</v>
      </c>
      <c r="D130" s="401"/>
      <c r="E130" s="263">
        <v>0</v>
      </c>
      <c r="F130" s="263">
        <v>0</v>
      </c>
      <c r="G130" s="263">
        <v>48</v>
      </c>
      <c r="H130" s="253">
        <v>300494</v>
      </c>
      <c r="I130" s="253">
        <v>1428</v>
      </c>
      <c r="J130" s="263">
        <v>66</v>
      </c>
      <c r="K130" s="263">
        <v>12</v>
      </c>
      <c r="L130" s="263">
        <v>13</v>
      </c>
      <c r="M130" s="263">
        <v>13</v>
      </c>
      <c r="N130" s="263">
        <v>0</v>
      </c>
      <c r="O130" s="264">
        <v>0</v>
      </c>
      <c r="P130" s="260">
        <f t="shared" si="18"/>
        <v>13</v>
      </c>
      <c r="Q130" s="265">
        <v>7</v>
      </c>
      <c r="R130" s="112">
        <v>0</v>
      </c>
    </row>
    <row r="131" spans="3:18" x14ac:dyDescent="0.25">
      <c r="C131" s="238" t="s">
        <v>161</v>
      </c>
      <c r="D131" s="401"/>
      <c r="E131" s="249">
        <v>0</v>
      </c>
      <c r="F131" s="249">
        <v>0</v>
      </c>
      <c r="G131" s="250">
        <v>10</v>
      </c>
      <c r="H131" s="249">
        <v>175805</v>
      </c>
      <c r="I131" s="249">
        <v>0</v>
      </c>
      <c r="J131" s="249">
        <v>10</v>
      </c>
      <c r="K131" s="251">
        <v>20</v>
      </c>
      <c r="L131" s="251">
        <v>9</v>
      </c>
      <c r="M131" s="251">
        <v>6</v>
      </c>
      <c r="N131" s="251">
        <v>2</v>
      </c>
      <c r="O131" s="251">
        <v>1</v>
      </c>
      <c r="P131" s="260">
        <f t="shared" si="18"/>
        <v>7</v>
      </c>
      <c r="Q131" s="135">
        <v>5</v>
      </c>
      <c r="R131" s="135">
        <v>0</v>
      </c>
    </row>
    <row r="132" spans="3:18" x14ac:dyDescent="0.25">
      <c r="C132" s="237" t="s">
        <v>85</v>
      </c>
      <c r="D132" s="436"/>
      <c r="E132" s="251">
        <v>0</v>
      </c>
      <c r="F132" s="251">
        <v>0</v>
      </c>
      <c r="G132" s="251">
        <v>183</v>
      </c>
      <c r="H132" s="251">
        <v>0</v>
      </c>
      <c r="I132" s="251">
        <v>71500</v>
      </c>
      <c r="J132" s="251">
        <v>0</v>
      </c>
      <c r="K132" s="251">
        <v>33</v>
      </c>
      <c r="L132" s="251">
        <v>36</v>
      </c>
      <c r="M132" s="251">
        <v>29</v>
      </c>
      <c r="N132" s="251">
        <v>0</v>
      </c>
      <c r="O132" s="251">
        <v>0</v>
      </c>
      <c r="P132" s="260">
        <f t="shared" si="18"/>
        <v>29</v>
      </c>
      <c r="Q132" s="114"/>
      <c r="R132" s="114"/>
    </row>
    <row r="133" spans="3:18" x14ac:dyDescent="0.25">
      <c r="C133" s="402"/>
      <c r="D133" s="403"/>
      <c r="E133" s="252">
        <f>E128+E129+E130+E131+E132</f>
        <v>0</v>
      </c>
      <c r="F133" s="252">
        <f t="shared" ref="F133:R133" si="19">F128+F129+F130+F131+F132</f>
        <v>0</v>
      </c>
      <c r="G133" s="252">
        <f t="shared" si="19"/>
        <v>553</v>
      </c>
      <c r="H133" s="252">
        <f t="shared" si="19"/>
        <v>2845313</v>
      </c>
      <c r="I133" s="252">
        <f t="shared" si="19"/>
        <v>186828</v>
      </c>
      <c r="J133" s="252">
        <f t="shared" si="19"/>
        <v>198</v>
      </c>
      <c r="K133" s="252">
        <f t="shared" si="19"/>
        <v>145</v>
      </c>
      <c r="L133" s="252">
        <f t="shared" si="19"/>
        <v>132</v>
      </c>
      <c r="M133" s="252">
        <f t="shared" si="19"/>
        <v>116</v>
      </c>
      <c r="N133" s="252">
        <f t="shared" si="19"/>
        <v>50</v>
      </c>
      <c r="O133" s="252">
        <f t="shared" si="19"/>
        <v>46</v>
      </c>
      <c r="P133" s="252">
        <f t="shared" si="19"/>
        <v>162</v>
      </c>
      <c r="Q133" s="252">
        <f t="shared" si="19"/>
        <v>106</v>
      </c>
      <c r="R133" s="252">
        <f t="shared" si="19"/>
        <v>14</v>
      </c>
    </row>
    <row r="136" spans="3:18" ht="18.75" x14ac:dyDescent="0.3">
      <c r="C136" s="451" t="s">
        <v>270</v>
      </c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254"/>
      <c r="P136" s="254"/>
      <c r="Q136" s="254"/>
      <c r="R136" s="254"/>
    </row>
    <row r="137" spans="3:18" x14ac:dyDescent="0.25"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</row>
    <row r="138" spans="3:18" x14ac:dyDescent="0.25">
      <c r="C138" s="406" t="s">
        <v>5</v>
      </c>
      <c r="D138" s="406" t="s">
        <v>12</v>
      </c>
      <c r="E138" s="406" t="s">
        <v>6</v>
      </c>
      <c r="F138" s="406" t="s">
        <v>17</v>
      </c>
      <c r="G138" s="406" t="s">
        <v>15</v>
      </c>
      <c r="H138" s="406" t="s">
        <v>100</v>
      </c>
      <c r="I138" s="406" t="s">
        <v>14</v>
      </c>
      <c r="J138" s="406" t="s">
        <v>13</v>
      </c>
      <c r="K138" s="406" t="s">
        <v>8</v>
      </c>
      <c r="L138" s="398" t="s">
        <v>113</v>
      </c>
      <c r="M138" s="409"/>
      <c r="N138" s="409"/>
      <c r="O138" s="409"/>
      <c r="P138" s="399"/>
      <c r="Q138" s="394" t="s">
        <v>16</v>
      </c>
      <c r="R138" s="395"/>
    </row>
    <row r="139" spans="3:18" ht="30" x14ac:dyDescent="0.25">
      <c r="C139" s="407"/>
      <c r="D139" s="407"/>
      <c r="E139" s="407"/>
      <c r="F139" s="407"/>
      <c r="G139" s="407"/>
      <c r="H139" s="407"/>
      <c r="I139" s="407"/>
      <c r="J139" s="407"/>
      <c r="K139" s="407"/>
      <c r="L139" s="398" t="s">
        <v>1</v>
      </c>
      <c r="M139" s="399"/>
      <c r="N139" s="398" t="s">
        <v>2</v>
      </c>
      <c r="O139" s="399"/>
      <c r="P139" s="236" t="s">
        <v>10</v>
      </c>
      <c r="Q139" s="396"/>
      <c r="R139" s="397"/>
    </row>
    <row r="140" spans="3:18" x14ac:dyDescent="0.25">
      <c r="C140" s="408"/>
      <c r="D140" s="408"/>
      <c r="E140" s="408"/>
      <c r="F140" s="408"/>
      <c r="G140" s="408"/>
      <c r="H140" s="408"/>
      <c r="I140" s="408"/>
      <c r="J140" s="408"/>
      <c r="K140" s="408"/>
      <c r="L140" s="236" t="s">
        <v>4</v>
      </c>
      <c r="M140" s="236" t="s">
        <v>3</v>
      </c>
      <c r="N140" s="236" t="s">
        <v>4</v>
      </c>
      <c r="O140" s="236" t="s">
        <v>3</v>
      </c>
      <c r="P140" s="236" t="s">
        <v>3</v>
      </c>
      <c r="Q140" s="242" t="s">
        <v>1</v>
      </c>
      <c r="R140" s="242" t="s">
        <v>2</v>
      </c>
    </row>
    <row r="141" spans="3:18" x14ac:dyDescent="0.25">
      <c r="C141" s="238" t="s">
        <v>0</v>
      </c>
      <c r="D141" s="400">
        <v>42836</v>
      </c>
      <c r="E141" s="260">
        <v>0</v>
      </c>
      <c r="F141" s="260">
        <v>0</v>
      </c>
      <c r="G141" s="260">
        <v>256</v>
      </c>
      <c r="H141" s="245">
        <v>2940973</v>
      </c>
      <c r="I141" s="245">
        <v>165912</v>
      </c>
      <c r="J141" s="260">
        <v>154</v>
      </c>
      <c r="K141" s="260">
        <v>86</v>
      </c>
      <c r="L141" s="260">
        <v>61</v>
      </c>
      <c r="M141" s="260">
        <v>56</v>
      </c>
      <c r="N141" s="260">
        <v>51</v>
      </c>
      <c r="O141" s="260">
        <v>50</v>
      </c>
      <c r="P141" s="260">
        <f>O141+M141</f>
        <v>106</v>
      </c>
      <c r="Q141" s="261">
        <v>119</v>
      </c>
      <c r="R141" s="246">
        <v>13</v>
      </c>
    </row>
    <row r="142" spans="3:18" x14ac:dyDescent="0.25">
      <c r="C142" s="237" t="s">
        <v>24</v>
      </c>
      <c r="D142" s="401"/>
      <c r="E142" s="262">
        <v>0</v>
      </c>
      <c r="F142" s="262">
        <v>0</v>
      </c>
      <c r="G142" s="262">
        <v>87</v>
      </c>
      <c r="H142" s="110">
        <v>549109</v>
      </c>
      <c r="I142" s="110">
        <v>31300</v>
      </c>
      <c r="J142" s="262">
        <v>50</v>
      </c>
      <c r="K142" s="262">
        <v>23</v>
      </c>
      <c r="L142" s="262">
        <v>20</v>
      </c>
      <c r="M142" s="262">
        <v>20</v>
      </c>
      <c r="N142" s="262">
        <v>3</v>
      </c>
      <c r="O142" s="262">
        <v>3</v>
      </c>
      <c r="P142" s="260">
        <f t="shared" ref="P142:P145" si="20">O142+M142</f>
        <v>23</v>
      </c>
      <c r="Q142" s="262">
        <v>16</v>
      </c>
      <c r="R142" s="110">
        <v>0</v>
      </c>
    </row>
    <row r="143" spans="3:18" x14ac:dyDescent="0.25">
      <c r="C143" s="237" t="s">
        <v>25</v>
      </c>
      <c r="D143" s="401"/>
      <c r="E143" s="263">
        <v>0</v>
      </c>
      <c r="F143" s="263">
        <v>0</v>
      </c>
      <c r="G143" s="263">
        <v>63</v>
      </c>
      <c r="H143" s="253">
        <v>340582</v>
      </c>
      <c r="I143" s="253">
        <v>4108</v>
      </c>
      <c r="J143" s="263">
        <v>62</v>
      </c>
      <c r="K143" s="263">
        <v>11</v>
      </c>
      <c r="L143" s="263">
        <v>12</v>
      </c>
      <c r="M143" s="263">
        <v>13</v>
      </c>
      <c r="N143" s="263">
        <v>0</v>
      </c>
      <c r="O143" s="264">
        <v>0</v>
      </c>
      <c r="P143" s="260">
        <f t="shared" si="20"/>
        <v>13</v>
      </c>
      <c r="Q143" s="265">
        <v>5</v>
      </c>
      <c r="R143" s="112">
        <v>0</v>
      </c>
    </row>
    <row r="144" spans="3:18" x14ac:dyDescent="0.25">
      <c r="C144" s="238" t="s">
        <v>161</v>
      </c>
      <c r="D144" s="401"/>
      <c r="E144" s="249">
        <v>0</v>
      </c>
      <c r="F144" s="249">
        <v>0</v>
      </c>
      <c r="G144" s="250">
        <v>10</v>
      </c>
      <c r="H144" s="249">
        <v>165100</v>
      </c>
      <c r="I144" s="249">
        <v>0</v>
      </c>
      <c r="J144" s="249">
        <v>10</v>
      </c>
      <c r="K144" s="251">
        <v>20</v>
      </c>
      <c r="L144" s="251">
        <v>9</v>
      </c>
      <c r="M144" s="251">
        <v>6</v>
      </c>
      <c r="N144" s="251">
        <v>2</v>
      </c>
      <c r="O144" s="251">
        <v>1</v>
      </c>
      <c r="P144" s="260">
        <f t="shared" si="20"/>
        <v>7</v>
      </c>
      <c r="Q144" s="135">
        <v>5</v>
      </c>
      <c r="R144" s="135">
        <v>0</v>
      </c>
    </row>
    <row r="145" spans="3:18" x14ac:dyDescent="0.25">
      <c r="C145" s="237" t="s">
        <v>85</v>
      </c>
      <c r="D145" s="436"/>
      <c r="E145" s="251">
        <v>0</v>
      </c>
      <c r="F145" s="251">
        <v>0</v>
      </c>
      <c r="G145" s="251">
        <v>183</v>
      </c>
      <c r="H145" s="251">
        <v>0</v>
      </c>
      <c r="I145" s="251">
        <v>103330</v>
      </c>
      <c r="J145" s="251">
        <v>0</v>
      </c>
      <c r="K145" s="251">
        <v>25</v>
      </c>
      <c r="L145" s="251">
        <v>29</v>
      </c>
      <c r="M145" s="251">
        <v>30</v>
      </c>
      <c r="N145" s="251">
        <v>0</v>
      </c>
      <c r="O145" s="251">
        <v>0</v>
      </c>
      <c r="P145" s="260">
        <f t="shared" si="20"/>
        <v>30</v>
      </c>
      <c r="Q145" s="114">
        <v>139</v>
      </c>
      <c r="R145" s="114">
        <v>0</v>
      </c>
    </row>
    <row r="146" spans="3:18" x14ac:dyDescent="0.25">
      <c r="C146" s="402"/>
      <c r="D146" s="403"/>
      <c r="E146" s="252">
        <f>E141+E142+E143+E144+E145</f>
        <v>0</v>
      </c>
      <c r="F146" s="252">
        <f t="shared" ref="F146:R146" si="21">F141+F142+F143+F144+F145</f>
        <v>0</v>
      </c>
      <c r="G146" s="252">
        <f t="shared" si="21"/>
        <v>599</v>
      </c>
      <c r="H146" s="252">
        <f t="shared" si="21"/>
        <v>3995764</v>
      </c>
      <c r="I146" s="252">
        <f t="shared" si="21"/>
        <v>304650</v>
      </c>
      <c r="J146" s="252">
        <f t="shared" si="21"/>
        <v>276</v>
      </c>
      <c r="K146" s="252">
        <f t="shared" si="21"/>
        <v>165</v>
      </c>
      <c r="L146" s="252">
        <f t="shared" si="21"/>
        <v>131</v>
      </c>
      <c r="M146" s="252">
        <f t="shared" si="21"/>
        <v>125</v>
      </c>
      <c r="N146" s="252">
        <f t="shared" si="21"/>
        <v>56</v>
      </c>
      <c r="O146" s="252">
        <f t="shared" si="21"/>
        <v>54</v>
      </c>
      <c r="P146" s="252">
        <f t="shared" si="21"/>
        <v>179</v>
      </c>
      <c r="Q146" s="252">
        <f t="shared" si="21"/>
        <v>284</v>
      </c>
      <c r="R146" s="252">
        <f t="shared" si="21"/>
        <v>13</v>
      </c>
    </row>
    <row r="149" spans="3:18" ht="18.75" x14ac:dyDescent="0.3">
      <c r="C149" s="451" t="s">
        <v>271</v>
      </c>
      <c r="D149" s="451"/>
      <c r="E149" s="451"/>
      <c r="F149" s="451"/>
      <c r="G149" s="451"/>
      <c r="H149" s="451"/>
      <c r="I149" s="451"/>
      <c r="J149" s="451"/>
      <c r="K149" s="451"/>
      <c r="L149" s="451"/>
      <c r="M149" s="451"/>
      <c r="N149" s="451"/>
      <c r="O149" s="254"/>
      <c r="P149" s="254"/>
      <c r="Q149" s="254"/>
      <c r="R149" s="254"/>
    </row>
    <row r="150" spans="3:18" x14ac:dyDescent="0.25"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</row>
    <row r="151" spans="3:18" ht="33" customHeight="1" x14ac:dyDescent="0.25">
      <c r="C151" s="406" t="s">
        <v>5</v>
      </c>
      <c r="D151" s="406" t="s">
        <v>12</v>
      </c>
      <c r="E151" s="406" t="s">
        <v>6</v>
      </c>
      <c r="F151" s="406" t="s">
        <v>17</v>
      </c>
      <c r="G151" s="406" t="s">
        <v>15</v>
      </c>
      <c r="H151" s="406" t="s">
        <v>100</v>
      </c>
      <c r="I151" s="406" t="s">
        <v>14</v>
      </c>
      <c r="J151" s="406" t="s">
        <v>13</v>
      </c>
      <c r="K151" s="406" t="s">
        <v>8</v>
      </c>
      <c r="L151" s="398" t="s">
        <v>113</v>
      </c>
      <c r="M151" s="409"/>
      <c r="N151" s="409"/>
      <c r="O151" s="409"/>
      <c r="P151" s="399"/>
      <c r="Q151" s="394" t="s">
        <v>16</v>
      </c>
      <c r="R151" s="395"/>
    </row>
    <row r="152" spans="3:18" ht="45.75" customHeight="1" x14ac:dyDescent="0.25">
      <c r="C152" s="407"/>
      <c r="D152" s="407"/>
      <c r="E152" s="407"/>
      <c r="F152" s="407"/>
      <c r="G152" s="407"/>
      <c r="H152" s="407"/>
      <c r="I152" s="407"/>
      <c r="J152" s="407"/>
      <c r="K152" s="407"/>
      <c r="L152" s="398" t="s">
        <v>1</v>
      </c>
      <c r="M152" s="399"/>
      <c r="N152" s="398" t="s">
        <v>2</v>
      </c>
      <c r="O152" s="399"/>
      <c r="P152" s="236" t="s">
        <v>10</v>
      </c>
      <c r="Q152" s="396"/>
      <c r="R152" s="397"/>
    </row>
    <row r="153" spans="3:18" x14ac:dyDescent="0.25">
      <c r="C153" s="408"/>
      <c r="D153" s="408"/>
      <c r="E153" s="408"/>
      <c r="F153" s="408"/>
      <c r="G153" s="408"/>
      <c r="H153" s="408"/>
      <c r="I153" s="408"/>
      <c r="J153" s="408"/>
      <c r="K153" s="408"/>
      <c r="L153" s="236" t="s">
        <v>4</v>
      </c>
      <c r="M153" s="236" t="s">
        <v>3</v>
      </c>
      <c r="N153" s="236" t="s">
        <v>4</v>
      </c>
      <c r="O153" s="236" t="s">
        <v>3</v>
      </c>
      <c r="P153" s="236" t="s">
        <v>3</v>
      </c>
      <c r="Q153" s="242" t="s">
        <v>1</v>
      </c>
      <c r="R153" s="242" t="s">
        <v>2</v>
      </c>
    </row>
    <row r="154" spans="3:18" x14ac:dyDescent="0.25">
      <c r="C154" s="238" t="s">
        <v>0</v>
      </c>
      <c r="D154" s="400">
        <v>42837</v>
      </c>
      <c r="E154" s="260">
        <v>0</v>
      </c>
      <c r="F154" s="260">
        <v>0</v>
      </c>
      <c r="G154" s="260">
        <v>302</v>
      </c>
      <c r="H154" s="245">
        <v>3609903</v>
      </c>
      <c r="I154" s="245">
        <v>94500</v>
      </c>
      <c r="J154" s="260">
        <v>123</v>
      </c>
      <c r="K154" s="260">
        <v>111</v>
      </c>
      <c r="L154" s="260">
        <v>56</v>
      </c>
      <c r="M154" s="260">
        <v>51</v>
      </c>
      <c r="N154" s="260">
        <v>57</v>
      </c>
      <c r="O154" s="260">
        <v>53</v>
      </c>
      <c r="P154" s="260">
        <f>O154+M154</f>
        <v>104</v>
      </c>
      <c r="Q154" s="261">
        <v>109</v>
      </c>
      <c r="R154" s="246">
        <v>11</v>
      </c>
    </row>
    <row r="155" spans="3:18" x14ac:dyDescent="0.25">
      <c r="C155" s="237" t="s">
        <v>24</v>
      </c>
      <c r="D155" s="401"/>
      <c r="E155" s="262">
        <v>0</v>
      </c>
      <c r="F155" s="262">
        <v>0</v>
      </c>
      <c r="G155" s="262">
        <v>93</v>
      </c>
      <c r="H155" s="110">
        <v>483330</v>
      </c>
      <c r="I155" s="110">
        <v>36800</v>
      </c>
      <c r="J155" s="262">
        <v>40</v>
      </c>
      <c r="K155" s="262">
        <v>29</v>
      </c>
      <c r="L155" s="262">
        <v>17</v>
      </c>
      <c r="M155" s="262">
        <v>16</v>
      </c>
      <c r="N155" s="262">
        <v>3</v>
      </c>
      <c r="O155" s="262">
        <v>5</v>
      </c>
      <c r="P155" s="260">
        <f t="shared" ref="P155:P158" si="22">O155+M155</f>
        <v>21</v>
      </c>
      <c r="Q155" s="262">
        <v>16</v>
      </c>
      <c r="R155" s="110">
        <v>0</v>
      </c>
    </row>
    <row r="156" spans="3:18" x14ac:dyDescent="0.25">
      <c r="C156" s="237" t="s">
        <v>25</v>
      </c>
      <c r="D156" s="401"/>
      <c r="E156" s="263">
        <v>0</v>
      </c>
      <c r="F156" s="263">
        <v>0</v>
      </c>
      <c r="G156" s="263">
        <v>75</v>
      </c>
      <c r="H156" s="253">
        <v>294620</v>
      </c>
      <c r="I156" s="253">
        <v>4514</v>
      </c>
      <c r="J156" s="263">
        <v>58</v>
      </c>
      <c r="K156" s="263">
        <v>13</v>
      </c>
      <c r="L156" s="263">
        <v>14</v>
      </c>
      <c r="M156" s="263">
        <v>11</v>
      </c>
      <c r="N156" s="263">
        <v>0</v>
      </c>
      <c r="O156" s="264">
        <v>0</v>
      </c>
      <c r="P156" s="260">
        <f t="shared" si="22"/>
        <v>11</v>
      </c>
      <c r="Q156" s="265">
        <v>7</v>
      </c>
      <c r="R156" s="112">
        <v>0</v>
      </c>
    </row>
    <row r="157" spans="3:18" x14ac:dyDescent="0.25">
      <c r="C157" s="238" t="s">
        <v>161</v>
      </c>
      <c r="D157" s="401"/>
      <c r="E157" s="249">
        <v>0</v>
      </c>
      <c r="F157" s="249">
        <v>0</v>
      </c>
      <c r="G157" s="250">
        <v>12</v>
      </c>
      <c r="H157" s="249">
        <v>164511</v>
      </c>
      <c r="I157" s="249">
        <v>0</v>
      </c>
      <c r="J157" s="249">
        <v>12</v>
      </c>
      <c r="K157" s="251">
        <v>18</v>
      </c>
      <c r="L157" s="251">
        <v>9</v>
      </c>
      <c r="M157" s="251">
        <v>6</v>
      </c>
      <c r="N157" s="251">
        <v>2</v>
      </c>
      <c r="O157" s="251">
        <v>1</v>
      </c>
      <c r="P157" s="260">
        <f t="shared" si="22"/>
        <v>7</v>
      </c>
      <c r="Q157" s="135">
        <v>5</v>
      </c>
      <c r="R157" s="135">
        <v>0</v>
      </c>
    </row>
    <row r="158" spans="3:18" x14ac:dyDescent="0.25">
      <c r="C158" s="237" t="s">
        <v>85</v>
      </c>
      <c r="D158" s="436"/>
      <c r="E158" s="251">
        <v>0</v>
      </c>
      <c r="F158" s="251">
        <v>0</v>
      </c>
      <c r="G158" s="251">
        <v>213</v>
      </c>
      <c r="H158" s="251">
        <v>0</v>
      </c>
      <c r="I158" s="251">
        <v>115561</v>
      </c>
      <c r="J158" s="251">
        <v>0</v>
      </c>
      <c r="K158" s="251">
        <v>32</v>
      </c>
      <c r="L158" s="251">
        <v>30</v>
      </c>
      <c r="M158" s="251">
        <v>31</v>
      </c>
      <c r="N158" s="251">
        <v>0</v>
      </c>
      <c r="O158" s="251">
        <v>0</v>
      </c>
      <c r="P158" s="260">
        <f t="shared" si="22"/>
        <v>31</v>
      </c>
      <c r="Q158" s="114">
        <v>136</v>
      </c>
      <c r="R158" s="114">
        <v>0</v>
      </c>
    </row>
    <row r="159" spans="3:18" x14ac:dyDescent="0.25">
      <c r="C159" s="402"/>
      <c r="D159" s="403"/>
      <c r="E159" s="252">
        <f>E154+E155+E156+E157+E158</f>
        <v>0</v>
      </c>
      <c r="F159" s="252">
        <f t="shared" ref="F159:R159" si="23">F154+F155+F156+F157+F158</f>
        <v>0</v>
      </c>
      <c r="G159" s="252">
        <f t="shared" si="23"/>
        <v>695</v>
      </c>
      <c r="H159" s="252">
        <f t="shared" si="23"/>
        <v>4552364</v>
      </c>
      <c r="I159" s="252">
        <f t="shared" si="23"/>
        <v>251375</v>
      </c>
      <c r="J159" s="252">
        <f t="shared" si="23"/>
        <v>233</v>
      </c>
      <c r="K159" s="252">
        <f t="shared" si="23"/>
        <v>203</v>
      </c>
      <c r="L159" s="252">
        <f t="shared" si="23"/>
        <v>126</v>
      </c>
      <c r="M159" s="252">
        <f t="shared" si="23"/>
        <v>115</v>
      </c>
      <c r="N159" s="252">
        <f t="shared" si="23"/>
        <v>62</v>
      </c>
      <c r="O159" s="252">
        <f t="shared" si="23"/>
        <v>59</v>
      </c>
      <c r="P159" s="252">
        <f t="shared" si="23"/>
        <v>174</v>
      </c>
      <c r="Q159" s="252">
        <f t="shared" si="23"/>
        <v>273</v>
      </c>
      <c r="R159" s="252">
        <f t="shared" si="23"/>
        <v>11</v>
      </c>
    </row>
    <row r="162" spans="3:18" ht="18.75" x14ac:dyDescent="0.3">
      <c r="C162" s="451" t="s">
        <v>272</v>
      </c>
      <c r="D162" s="451"/>
      <c r="E162" s="451"/>
      <c r="F162" s="451"/>
      <c r="G162" s="451"/>
      <c r="H162" s="451"/>
      <c r="I162" s="451"/>
      <c r="J162" s="451"/>
      <c r="K162" s="451"/>
      <c r="L162" s="451"/>
      <c r="M162" s="451"/>
      <c r="N162" s="451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x14ac:dyDescent="0.25">
      <c r="C164" s="406" t="s">
        <v>5</v>
      </c>
      <c r="D164" s="406" t="s">
        <v>12</v>
      </c>
      <c r="E164" s="406" t="s">
        <v>6</v>
      </c>
      <c r="F164" s="406" t="s">
        <v>17</v>
      </c>
      <c r="G164" s="406" t="s">
        <v>15</v>
      </c>
      <c r="H164" s="406" t="s">
        <v>100</v>
      </c>
      <c r="I164" s="406" t="s">
        <v>14</v>
      </c>
      <c r="J164" s="406" t="s">
        <v>13</v>
      </c>
      <c r="K164" s="406" t="s">
        <v>8</v>
      </c>
      <c r="L164" s="398" t="s">
        <v>113</v>
      </c>
      <c r="M164" s="409"/>
      <c r="N164" s="409"/>
      <c r="O164" s="409"/>
      <c r="P164" s="399"/>
      <c r="Q164" s="394" t="s">
        <v>16</v>
      </c>
      <c r="R164" s="395"/>
    </row>
    <row r="165" spans="3:18" ht="30" x14ac:dyDescent="0.25">
      <c r="C165" s="407"/>
      <c r="D165" s="407"/>
      <c r="E165" s="407"/>
      <c r="F165" s="407"/>
      <c r="G165" s="407"/>
      <c r="H165" s="407"/>
      <c r="I165" s="407"/>
      <c r="J165" s="407"/>
      <c r="K165" s="407"/>
      <c r="L165" s="398" t="s">
        <v>1</v>
      </c>
      <c r="M165" s="399"/>
      <c r="N165" s="398" t="s">
        <v>2</v>
      </c>
      <c r="O165" s="399"/>
      <c r="P165" s="236" t="s">
        <v>10</v>
      </c>
      <c r="Q165" s="396"/>
      <c r="R165" s="397"/>
    </row>
    <row r="166" spans="3:18" x14ac:dyDescent="0.25">
      <c r="C166" s="408"/>
      <c r="D166" s="408"/>
      <c r="E166" s="408"/>
      <c r="F166" s="408"/>
      <c r="G166" s="408"/>
      <c r="H166" s="408"/>
      <c r="I166" s="408"/>
      <c r="J166" s="408"/>
      <c r="K166" s="408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400">
        <v>42838</v>
      </c>
      <c r="E167" s="260">
        <v>0</v>
      </c>
      <c r="F167" s="260">
        <v>0</v>
      </c>
      <c r="G167" s="260">
        <v>311</v>
      </c>
      <c r="H167" s="245">
        <v>2691832</v>
      </c>
      <c r="I167" s="245">
        <v>110246</v>
      </c>
      <c r="J167" s="260">
        <v>154</v>
      </c>
      <c r="K167" s="260">
        <v>79</v>
      </c>
      <c r="L167" s="260">
        <v>57</v>
      </c>
      <c r="M167" s="260">
        <v>46</v>
      </c>
      <c r="N167" s="260">
        <v>55</v>
      </c>
      <c r="O167" s="260">
        <v>54</v>
      </c>
      <c r="P167" s="260">
        <f>O167+M167</f>
        <v>100</v>
      </c>
      <c r="Q167" s="261">
        <v>103</v>
      </c>
      <c r="R167" s="246">
        <v>14</v>
      </c>
    </row>
    <row r="168" spans="3:18" x14ac:dyDescent="0.25">
      <c r="C168" s="237" t="s">
        <v>24</v>
      </c>
      <c r="D168" s="401"/>
      <c r="E168" s="262">
        <v>0</v>
      </c>
      <c r="F168" s="262">
        <v>0</v>
      </c>
      <c r="G168" s="262">
        <v>84</v>
      </c>
      <c r="H168" s="110">
        <v>436440</v>
      </c>
      <c r="I168" s="110">
        <v>63045</v>
      </c>
      <c r="J168" s="262">
        <v>20</v>
      </c>
      <c r="K168" s="262">
        <v>40</v>
      </c>
      <c r="L168" s="262">
        <v>16</v>
      </c>
      <c r="M168" s="262">
        <v>18</v>
      </c>
      <c r="N168" s="262">
        <v>5</v>
      </c>
      <c r="O168" s="262">
        <v>4</v>
      </c>
      <c r="P168" s="260">
        <f t="shared" ref="P168:P171" si="24">O168+M168</f>
        <v>22</v>
      </c>
      <c r="Q168" s="262">
        <v>16</v>
      </c>
      <c r="R168" s="110">
        <v>0</v>
      </c>
    </row>
    <row r="169" spans="3:18" x14ac:dyDescent="0.25">
      <c r="C169" s="237" t="s">
        <v>25</v>
      </c>
      <c r="D169" s="401"/>
      <c r="E169" s="263">
        <v>0</v>
      </c>
      <c r="F169" s="263">
        <v>0</v>
      </c>
      <c r="G169" s="263">
        <v>96</v>
      </c>
      <c r="H169" s="253">
        <v>156600</v>
      </c>
      <c r="I169" s="253">
        <v>3840</v>
      </c>
      <c r="J169" s="263">
        <v>66</v>
      </c>
      <c r="K169" s="263">
        <v>18</v>
      </c>
      <c r="L169" s="263">
        <v>13</v>
      </c>
      <c r="M169" s="263">
        <v>12</v>
      </c>
      <c r="N169" s="263">
        <v>0</v>
      </c>
      <c r="O169" s="264">
        <v>0</v>
      </c>
      <c r="P169" s="260">
        <f t="shared" si="24"/>
        <v>12</v>
      </c>
      <c r="Q169" s="265">
        <v>7</v>
      </c>
      <c r="R169" s="112">
        <v>0</v>
      </c>
    </row>
    <row r="170" spans="3:18" x14ac:dyDescent="0.25">
      <c r="C170" s="238" t="s">
        <v>161</v>
      </c>
      <c r="D170" s="401"/>
      <c r="E170" s="249">
        <v>0</v>
      </c>
      <c r="F170" s="249">
        <v>0</v>
      </c>
      <c r="G170" s="250">
        <v>0</v>
      </c>
      <c r="H170" s="249">
        <v>203379</v>
      </c>
      <c r="I170" s="249">
        <v>0</v>
      </c>
      <c r="J170" s="249">
        <v>10</v>
      </c>
      <c r="K170" s="251">
        <v>20</v>
      </c>
      <c r="L170" s="251">
        <v>9</v>
      </c>
      <c r="M170" s="251">
        <v>6</v>
      </c>
      <c r="N170" s="251">
        <v>2</v>
      </c>
      <c r="O170" s="251">
        <v>1</v>
      </c>
      <c r="P170" s="260">
        <f t="shared" si="24"/>
        <v>7</v>
      </c>
      <c r="Q170" s="135">
        <v>5</v>
      </c>
      <c r="R170" s="135">
        <v>0</v>
      </c>
    </row>
    <row r="171" spans="3:18" x14ac:dyDescent="0.25">
      <c r="C171" s="237" t="s">
        <v>85</v>
      </c>
      <c r="D171" s="436"/>
      <c r="E171" s="251">
        <v>0</v>
      </c>
      <c r="F171" s="251">
        <v>0</v>
      </c>
      <c r="G171" s="251">
        <v>258</v>
      </c>
      <c r="H171" s="251">
        <v>0</v>
      </c>
      <c r="I171" s="251">
        <v>162117</v>
      </c>
      <c r="J171" s="251">
        <v>0</v>
      </c>
      <c r="K171" s="251">
        <v>32</v>
      </c>
      <c r="L171" s="251">
        <v>31</v>
      </c>
      <c r="M171" s="251">
        <v>37</v>
      </c>
      <c r="N171" s="251">
        <v>0</v>
      </c>
      <c r="O171" s="251">
        <v>0</v>
      </c>
      <c r="P171" s="260">
        <f t="shared" si="24"/>
        <v>37</v>
      </c>
      <c r="Q171" s="114">
        <v>139</v>
      </c>
      <c r="R171" s="114">
        <v>0</v>
      </c>
    </row>
    <row r="172" spans="3:18" x14ac:dyDescent="0.25">
      <c r="C172" s="402"/>
      <c r="D172" s="403"/>
      <c r="E172" s="252">
        <f>E167+E168+E169+E170+E171</f>
        <v>0</v>
      </c>
      <c r="F172" s="252">
        <f t="shared" ref="F172:R172" si="25">F167+F168+F169+F170+F171</f>
        <v>0</v>
      </c>
      <c r="G172" s="252">
        <f t="shared" si="25"/>
        <v>749</v>
      </c>
      <c r="H172" s="252">
        <f t="shared" si="25"/>
        <v>3488251</v>
      </c>
      <c r="I172" s="252">
        <f t="shared" si="25"/>
        <v>339248</v>
      </c>
      <c r="J172" s="252">
        <f t="shared" si="25"/>
        <v>250</v>
      </c>
      <c r="K172" s="252">
        <f t="shared" si="25"/>
        <v>189</v>
      </c>
      <c r="L172" s="252">
        <f t="shared" si="25"/>
        <v>126</v>
      </c>
      <c r="M172" s="252">
        <f t="shared" si="25"/>
        <v>119</v>
      </c>
      <c r="N172" s="252">
        <f t="shared" si="25"/>
        <v>62</v>
      </c>
      <c r="O172" s="252">
        <f t="shared" si="25"/>
        <v>59</v>
      </c>
      <c r="P172" s="252">
        <f t="shared" si="25"/>
        <v>178</v>
      </c>
      <c r="Q172" s="252">
        <f t="shared" si="25"/>
        <v>270</v>
      </c>
      <c r="R172" s="252">
        <f t="shared" si="25"/>
        <v>14</v>
      </c>
    </row>
    <row r="175" spans="3:18" ht="18.75" x14ac:dyDescent="0.3">
      <c r="C175" s="451" t="s">
        <v>273</v>
      </c>
      <c r="D175" s="451"/>
      <c r="E175" s="451"/>
      <c r="F175" s="451"/>
      <c r="G175" s="451"/>
      <c r="H175" s="451"/>
      <c r="I175" s="451"/>
      <c r="J175" s="451"/>
      <c r="K175" s="451"/>
      <c r="L175" s="451"/>
      <c r="M175" s="451"/>
      <c r="N175" s="451"/>
      <c r="O175" s="269"/>
      <c r="P175" s="269"/>
      <c r="Q175" s="269"/>
      <c r="R175" s="269"/>
    </row>
    <row r="176" spans="3:18" x14ac:dyDescent="0.25"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</row>
    <row r="177" spans="3:18" x14ac:dyDescent="0.25">
      <c r="C177" s="406" t="s">
        <v>5</v>
      </c>
      <c r="D177" s="406" t="s">
        <v>12</v>
      </c>
      <c r="E177" s="406" t="s">
        <v>6</v>
      </c>
      <c r="F177" s="406" t="s">
        <v>17</v>
      </c>
      <c r="G177" s="406" t="s">
        <v>15</v>
      </c>
      <c r="H177" s="406" t="s">
        <v>100</v>
      </c>
      <c r="I177" s="406" t="s">
        <v>14</v>
      </c>
      <c r="J177" s="406" t="s">
        <v>13</v>
      </c>
      <c r="K177" s="406" t="s">
        <v>8</v>
      </c>
      <c r="L177" s="398" t="s">
        <v>113</v>
      </c>
      <c r="M177" s="409"/>
      <c r="N177" s="409"/>
      <c r="O177" s="409"/>
      <c r="P177" s="399"/>
      <c r="Q177" s="394" t="s">
        <v>16</v>
      </c>
      <c r="R177" s="395"/>
    </row>
    <row r="178" spans="3:18" ht="30" x14ac:dyDescent="0.25">
      <c r="C178" s="407"/>
      <c r="D178" s="407"/>
      <c r="E178" s="407"/>
      <c r="F178" s="407"/>
      <c r="G178" s="407"/>
      <c r="H178" s="407"/>
      <c r="I178" s="407"/>
      <c r="J178" s="407"/>
      <c r="K178" s="407"/>
      <c r="L178" s="398" t="s">
        <v>1</v>
      </c>
      <c r="M178" s="399"/>
      <c r="N178" s="398" t="s">
        <v>2</v>
      </c>
      <c r="O178" s="399"/>
      <c r="P178" s="236" t="s">
        <v>10</v>
      </c>
      <c r="Q178" s="396"/>
      <c r="R178" s="397"/>
    </row>
    <row r="179" spans="3:18" x14ac:dyDescent="0.25">
      <c r="C179" s="408"/>
      <c r="D179" s="408"/>
      <c r="E179" s="408"/>
      <c r="F179" s="408"/>
      <c r="G179" s="408"/>
      <c r="H179" s="408"/>
      <c r="I179" s="408"/>
      <c r="J179" s="408"/>
      <c r="K179" s="408"/>
      <c r="L179" s="236" t="s">
        <v>4</v>
      </c>
      <c r="M179" s="236" t="s">
        <v>3</v>
      </c>
      <c r="N179" s="236" t="s">
        <v>4</v>
      </c>
      <c r="O179" s="236" t="s">
        <v>3</v>
      </c>
      <c r="P179" s="236" t="s">
        <v>3</v>
      </c>
      <c r="Q179" s="242" t="s">
        <v>1</v>
      </c>
      <c r="R179" s="242" t="s">
        <v>2</v>
      </c>
    </row>
    <row r="180" spans="3:18" x14ac:dyDescent="0.25">
      <c r="C180" s="238" t="s">
        <v>0</v>
      </c>
      <c r="D180" s="400">
        <v>42839</v>
      </c>
      <c r="E180" s="260">
        <v>0</v>
      </c>
      <c r="F180" s="260">
        <v>0</v>
      </c>
      <c r="G180" s="260">
        <v>265</v>
      </c>
      <c r="H180" s="245">
        <v>1664890</v>
      </c>
      <c r="I180" s="245">
        <v>161223</v>
      </c>
      <c r="J180" s="260">
        <v>65</v>
      </c>
      <c r="K180" s="260">
        <v>48</v>
      </c>
      <c r="L180" s="260">
        <v>54</v>
      </c>
      <c r="M180" s="260">
        <v>44</v>
      </c>
      <c r="N180" s="260">
        <v>29</v>
      </c>
      <c r="O180" s="260">
        <v>28</v>
      </c>
      <c r="P180" s="260">
        <f>O180+M180</f>
        <v>72</v>
      </c>
      <c r="Q180" s="261">
        <v>99</v>
      </c>
      <c r="R180" s="246">
        <v>11</v>
      </c>
    </row>
    <row r="181" spans="3:18" x14ac:dyDescent="0.25">
      <c r="C181" s="237" t="s">
        <v>24</v>
      </c>
      <c r="D181" s="401"/>
      <c r="E181" s="262">
        <v>0</v>
      </c>
      <c r="F181" s="262">
        <v>0</v>
      </c>
      <c r="G181" s="262">
        <v>90</v>
      </c>
      <c r="H181" s="110">
        <v>472644</v>
      </c>
      <c r="I181" s="110">
        <v>37400</v>
      </c>
      <c r="J181" s="262">
        <v>40</v>
      </c>
      <c r="K181" s="262">
        <v>45</v>
      </c>
      <c r="L181" s="262">
        <v>18</v>
      </c>
      <c r="M181" s="262">
        <v>22</v>
      </c>
      <c r="N181" s="262">
        <v>4</v>
      </c>
      <c r="O181" s="262">
        <v>2</v>
      </c>
      <c r="P181" s="260">
        <f t="shared" ref="P181:P184" si="26">O181+M181</f>
        <v>24</v>
      </c>
      <c r="Q181" s="262">
        <v>16</v>
      </c>
      <c r="R181" s="110">
        <v>0</v>
      </c>
    </row>
    <row r="182" spans="3:18" x14ac:dyDescent="0.25">
      <c r="C182" s="237" t="s">
        <v>25</v>
      </c>
      <c r="D182" s="401"/>
      <c r="E182" s="263">
        <v>0</v>
      </c>
      <c r="F182" s="263">
        <v>0</v>
      </c>
      <c r="G182" s="263">
        <v>192</v>
      </c>
      <c r="H182" s="253">
        <v>269619</v>
      </c>
      <c r="I182" s="253">
        <v>3814</v>
      </c>
      <c r="J182" s="263">
        <v>48</v>
      </c>
      <c r="K182" s="263">
        <v>17</v>
      </c>
      <c r="L182" s="263">
        <v>11</v>
      </c>
      <c r="M182" s="263">
        <v>11</v>
      </c>
      <c r="N182" s="263">
        <v>0</v>
      </c>
      <c r="O182" s="264">
        <v>0</v>
      </c>
      <c r="P182" s="260">
        <f t="shared" si="26"/>
        <v>11</v>
      </c>
      <c r="Q182" s="265">
        <v>7</v>
      </c>
      <c r="R182" s="112">
        <v>0</v>
      </c>
    </row>
    <row r="183" spans="3:18" x14ac:dyDescent="0.25">
      <c r="C183" s="238" t="s">
        <v>161</v>
      </c>
      <c r="D183" s="401"/>
      <c r="E183" s="249">
        <v>0</v>
      </c>
      <c r="F183" s="249">
        <v>0</v>
      </c>
      <c r="G183" s="250">
        <v>30</v>
      </c>
      <c r="H183" s="249">
        <v>205879</v>
      </c>
      <c r="I183" s="249">
        <v>0</v>
      </c>
      <c r="J183" s="249">
        <v>12</v>
      </c>
      <c r="K183" s="251">
        <v>20</v>
      </c>
      <c r="L183" s="251">
        <v>9</v>
      </c>
      <c r="M183" s="251">
        <v>9</v>
      </c>
      <c r="N183" s="251">
        <v>2</v>
      </c>
      <c r="O183" s="251">
        <v>2</v>
      </c>
      <c r="P183" s="260">
        <f t="shared" si="26"/>
        <v>11</v>
      </c>
      <c r="Q183" s="135">
        <v>5</v>
      </c>
      <c r="R183" s="135">
        <v>0</v>
      </c>
    </row>
    <row r="184" spans="3:18" x14ac:dyDescent="0.25">
      <c r="C184" s="237" t="s">
        <v>85</v>
      </c>
      <c r="D184" s="436"/>
      <c r="E184" s="251">
        <v>0</v>
      </c>
      <c r="F184" s="251">
        <v>0</v>
      </c>
      <c r="G184" s="251">
        <v>289</v>
      </c>
      <c r="H184" s="251">
        <v>0</v>
      </c>
      <c r="I184" s="251">
        <v>124605</v>
      </c>
      <c r="J184" s="251">
        <v>0</v>
      </c>
      <c r="K184" s="251">
        <v>34</v>
      </c>
      <c r="L184" s="251">
        <v>37</v>
      </c>
      <c r="M184" s="251">
        <v>39</v>
      </c>
      <c r="N184" s="251">
        <v>0</v>
      </c>
      <c r="O184" s="251">
        <v>0</v>
      </c>
      <c r="P184" s="260">
        <f t="shared" si="26"/>
        <v>39</v>
      </c>
      <c r="Q184" s="114">
        <v>111</v>
      </c>
      <c r="R184" s="114">
        <v>0</v>
      </c>
    </row>
    <row r="185" spans="3:18" x14ac:dyDescent="0.25">
      <c r="C185" s="402"/>
      <c r="D185" s="403"/>
      <c r="E185" s="252">
        <f>E180+E181+E182+E183+E184</f>
        <v>0</v>
      </c>
      <c r="F185" s="252">
        <f t="shared" ref="F185:R185" si="27">F180+F181+F182+F183+F184</f>
        <v>0</v>
      </c>
      <c r="G185" s="252">
        <f t="shared" si="27"/>
        <v>866</v>
      </c>
      <c r="H185" s="252">
        <f t="shared" si="27"/>
        <v>2613032</v>
      </c>
      <c r="I185" s="252">
        <f t="shared" si="27"/>
        <v>327042</v>
      </c>
      <c r="J185" s="252">
        <f t="shared" si="27"/>
        <v>165</v>
      </c>
      <c r="K185" s="252">
        <f t="shared" si="27"/>
        <v>164</v>
      </c>
      <c r="L185" s="252">
        <f t="shared" si="27"/>
        <v>129</v>
      </c>
      <c r="M185" s="252">
        <f t="shared" si="27"/>
        <v>125</v>
      </c>
      <c r="N185" s="252">
        <f t="shared" si="27"/>
        <v>35</v>
      </c>
      <c r="O185" s="252">
        <f t="shared" si="27"/>
        <v>32</v>
      </c>
      <c r="P185" s="252">
        <f t="shared" si="27"/>
        <v>157</v>
      </c>
      <c r="Q185" s="252">
        <f t="shared" si="27"/>
        <v>238</v>
      </c>
      <c r="R185" s="252">
        <f t="shared" si="27"/>
        <v>11</v>
      </c>
    </row>
    <row r="188" spans="3:18" ht="18.75" x14ac:dyDescent="0.3">
      <c r="C188" s="451" t="s">
        <v>274</v>
      </c>
      <c r="D188" s="451"/>
      <c r="E188" s="451"/>
      <c r="F188" s="451"/>
      <c r="G188" s="451"/>
      <c r="H188" s="451"/>
      <c r="I188" s="451"/>
      <c r="J188" s="451"/>
      <c r="K188" s="451"/>
      <c r="L188" s="451"/>
      <c r="M188" s="451"/>
      <c r="N188" s="451"/>
      <c r="O188" s="269"/>
      <c r="P188" s="269"/>
      <c r="Q188" s="269"/>
      <c r="R188" s="269"/>
    </row>
    <row r="189" spans="3:18" x14ac:dyDescent="0.25"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</row>
    <row r="190" spans="3:18" x14ac:dyDescent="0.25">
      <c r="C190" s="406" t="s">
        <v>5</v>
      </c>
      <c r="D190" s="406" t="s">
        <v>12</v>
      </c>
      <c r="E190" s="406" t="s">
        <v>6</v>
      </c>
      <c r="F190" s="406" t="s">
        <v>17</v>
      </c>
      <c r="G190" s="406" t="s">
        <v>15</v>
      </c>
      <c r="H190" s="406" t="s">
        <v>100</v>
      </c>
      <c r="I190" s="406" t="s">
        <v>14</v>
      </c>
      <c r="J190" s="406" t="s">
        <v>13</v>
      </c>
      <c r="K190" s="406" t="s">
        <v>8</v>
      </c>
      <c r="L190" s="398" t="s">
        <v>113</v>
      </c>
      <c r="M190" s="409"/>
      <c r="N190" s="409"/>
      <c r="O190" s="409"/>
      <c r="P190" s="399"/>
      <c r="Q190" s="394" t="s">
        <v>16</v>
      </c>
      <c r="R190" s="395"/>
    </row>
    <row r="191" spans="3:18" ht="30" x14ac:dyDescent="0.25">
      <c r="C191" s="407"/>
      <c r="D191" s="407"/>
      <c r="E191" s="407"/>
      <c r="F191" s="407"/>
      <c r="G191" s="407"/>
      <c r="H191" s="407"/>
      <c r="I191" s="407"/>
      <c r="J191" s="407"/>
      <c r="K191" s="407"/>
      <c r="L191" s="398" t="s">
        <v>1</v>
      </c>
      <c r="M191" s="399"/>
      <c r="N191" s="398" t="s">
        <v>2</v>
      </c>
      <c r="O191" s="399"/>
      <c r="P191" s="236" t="s">
        <v>10</v>
      </c>
      <c r="Q191" s="396"/>
      <c r="R191" s="397"/>
    </row>
    <row r="192" spans="3:18" x14ac:dyDescent="0.25">
      <c r="C192" s="408"/>
      <c r="D192" s="408"/>
      <c r="E192" s="408"/>
      <c r="F192" s="408"/>
      <c r="G192" s="408"/>
      <c r="H192" s="408"/>
      <c r="I192" s="408"/>
      <c r="J192" s="408"/>
      <c r="K192" s="408"/>
      <c r="L192" s="236" t="s">
        <v>4</v>
      </c>
      <c r="M192" s="236" t="s">
        <v>3</v>
      </c>
      <c r="N192" s="236" t="s">
        <v>4</v>
      </c>
      <c r="O192" s="236" t="s">
        <v>3</v>
      </c>
      <c r="P192" s="236" t="s">
        <v>3</v>
      </c>
      <c r="Q192" s="242" t="s">
        <v>1</v>
      </c>
      <c r="R192" s="242" t="s">
        <v>2</v>
      </c>
    </row>
    <row r="193" spans="3:18" x14ac:dyDescent="0.25">
      <c r="C193" s="238" t="s">
        <v>0</v>
      </c>
      <c r="D193" s="400">
        <v>42840</v>
      </c>
      <c r="E193" s="260">
        <v>0</v>
      </c>
      <c r="F193" s="260">
        <v>0</v>
      </c>
      <c r="G193" s="260">
        <v>117</v>
      </c>
      <c r="H193" s="245">
        <v>1709341</v>
      </c>
      <c r="I193" s="245">
        <v>52016</v>
      </c>
      <c r="J193" s="260">
        <v>37</v>
      </c>
      <c r="K193" s="260">
        <v>27</v>
      </c>
      <c r="L193" s="260">
        <v>34</v>
      </c>
      <c r="M193" s="260">
        <v>25</v>
      </c>
      <c r="N193" s="260">
        <v>34</v>
      </c>
      <c r="O193" s="260">
        <v>38</v>
      </c>
      <c r="P193" s="260">
        <f>O193+M193</f>
        <v>63</v>
      </c>
      <c r="Q193" s="261">
        <v>26</v>
      </c>
      <c r="R193" s="246">
        <v>10</v>
      </c>
    </row>
    <row r="194" spans="3:18" x14ac:dyDescent="0.25">
      <c r="C194" s="237" t="s">
        <v>24</v>
      </c>
      <c r="D194" s="401"/>
      <c r="E194" s="262">
        <v>0</v>
      </c>
      <c r="F194" s="262">
        <v>0</v>
      </c>
      <c r="G194" s="262">
        <v>77</v>
      </c>
      <c r="H194" s="110">
        <v>635290</v>
      </c>
      <c r="I194" s="110">
        <v>0</v>
      </c>
      <c r="J194" s="262">
        <v>16</v>
      </c>
      <c r="K194" s="262">
        <v>41</v>
      </c>
      <c r="L194" s="262">
        <v>6</v>
      </c>
      <c r="M194" s="262">
        <v>17</v>
      </c>
      <c r="N194" s="262">
        <v>2</v>
      </c>
      <c r="O194" s="262">
        <v>8</v>
      </c>
      <c r="P194" s="260">
        <f t="shared" ref="P194:P197" si="28">O194+M194</f>
        <v>25</v>
      </c>
      <c r="Q194" s="262">
        <v>4</v>
      </c>
      <c r="R194" s="110">
        <v>0</v>
      </c>
    </row>
    <row r="195" spans="3:18" x14ac:dyDescent="0.25">
      <c r="C195" s="237" t="s">
        <v>25</v>
      </c>
      <c r="D195" s="401"/>
      <c r="E195" s="263">
        <v>0</v>
      </c>
      <c r="F195" s="263">
        <v>0</v>
      </c>
      <c r="G195" s="263">
        <v>27</v>
      </c>
      <c r="H195" s="253">
        <v>110061</v>
      </c>
      <c r="I195" s="253">
        <v>0</v>
      </c>
      <c r="J195" s="263">
        <v>0</v>
      </c>
      <c r="K195" s="263">
        <v>15</v>
      </c>
      <c r="L195" s="263">
        <v>3</v>
      </c>
      <c r="M195" s="263">
        <v>3</v>
      </c>
      <c r="N195" s="263">
        <v>0</v>
      </c>
      <c r="O195" s="264">
        <v>0</v>
      </c>
      <c r="P195" s="260">
        <f t="shared" si="28"/>
        <v>3</v>
      </c>
      <c r="Q195" s="265">
        <v>0</v>
      </c>
      <c r="R195" s="112">
        <v>0</v>
      </c>
    </row>
    <row r="196" spans="3:18" x14ac:dyDescent="0.25">
      <c r="C196" s="238" t="s">
        <v>161</v>
      </c>
      <c r="D196" s="401"/>
      <c r="E196" s="249">
        <v>0</v>
      </c>
      <c r="F196" s="249">
        <v>0</v>
      </c>
      <c r="G196" s="250">
        <v>9</v>
      </c>
      <c r="H196" s="249">
        <v>103239</v>
      </c>
      <c r="I196" s="249">
        <v>0</v>
      </c>
      <c r="J196" s="249">
        <v>17</v>
      </c>
      <c r="K196" s="251">
        <v>16</v>
      </c>
      <c r="L196" s="251">
        <v>3</v>
      </c>
      <c r="M196" s="251">
        <v>3</v>
      </c>
      <c r="N196" s="251">
        <v>2</v>
      </c>
      <c r="O196" s="251">
        <v>2</v>
      </c>
      <c r="P196" s="260">
        <f t="shared" si="28"/>
        <v>5</v>
      </c>
      <c r="Q196" s="135">
        <v>2</v>
      </c>
      <c r="R196" s="135">
        <v>0</v>
      </c>
    </row>
    <row r="197" spans="3:18" x14ac:dyDescent="0.25">
      <c r="C197" s="237" t="s">
        <v>85</v>
      </c>
      <c r="D197" s="436"/>
      <c r="E197" s="251">
        <v>0</v>
      </c>
      <c r="F197" s="251">
        <v>0</v>
      </c>
      <c r="G197" s="251">
        <v>54</v>
      </c>
      <c r="H197" s="251">
        <v>0</v>
      </c>
      <c r="I197" s="251">
        <v>1865</v>
      </c>
      <c r="J197" s="251">
        <v>0</v>
      </c>
      <c r="K197" s="251">
        <v>1</v>
      </c>
      <c r="L197" s="251">
        <v>6</v>
      </c>
      <c r="M197" s="251">
        <v>5</v>
      </c>
      <c r="N197" s="251">
        <v>0</v>
      </c>
      <c r="O197" s="251">
        <v>0</v>
      </c>
      <c r="P197" s="260">
        <f t="shared" si="28"/>
        <v>5</v>
      </c>
      <c r="Q197" s="114">
        <v>0</v>
      </c>
      <c r="R197" s="114">
        <v>0</v>
      </c>
    </row>
    <row r="198" spans="3:18" x14ac:dyDescent="0.25">
      <c r="C198" s="402"/>
      <c r="D198" s="403"/>
      <c r="E198" s="252">
        <f>E193+E194+E195+E196+E197</f>
        <v>0</v>
      </c>
      <c r="F198" s="252">
        <f t="shared" ref="F198:R198" si="29">F193+F194+F195+F196+F197</f>
        <v>0</v>
      </c>
      <c r="G198" s="252">
        <f t="shared" si="29"/>
        <v>284</v>
      </c>
      <c r="H198" s="252">
        <f t="shared" si="29"/>
        <v>2557931</v>
      </c>
      <c r="I198" s="252">
        <f t="shared" si="29"/>
        <v>53881</v>
      </c>
      <c r="J198" s="252">
        <f t="shared" si="29"/>
        <v>70</v>
      </c>
      <c r="K198" s="252">
        <f t="shared" si="29"/>
        <v>100</v>
      </c>
      <c r="L198" s="252">
        <f t="shared" si="29"/>
        <v>52</v>
      </c>
      <c r="M198" s="252">
        <f t="shared" si="29"/>
        <v>53</v>
      </c>
      <c r="N198" s="252">
        <f t="shared" si="29"/>
        <v>38</v>
      </c>
      <c r="O198" s="252">
        <f t="shared" si="29"/>
        <v>48</v>
      </c>
      <c r="P198" s="252">
        <f t="shared" si="29"/>
        <v>101</v>
      </c>
      <c r="Q198" s="252">
        <f t="shared" si="29"/>
        <v>32</v>
      </c>
      <c r="R198" s="252">
        <f t="shared" si="29"/>
        <v>10</v>
      </c>
    </row>
    <row r="201" spans="3:18" ht="18.75" x14ac:dyDescent="0.3">
      <c r="C201" s="451" t="s">
        <v>275</v>
      </c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269"/>
      <c r="P201" s="269"/>
      <c r="Q201" s="269"/>
      <c r="R201" s="269"/>
    </row>
    <row r="202" spans="3:18" x14ac:dyDescent="0.25"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</row>
    <row r="203" spans="3:18" x14ac:dyDescent="0.25">
      <c r="C203" s="406" t="s">
        <v>5</v>
      </c>
      <c r="D203" s="406" t="s">
        <v>12</v>
      </c>
      <c r="E203" s="406" t="s">
        <v>6</v>
      </c>
      <c r="F203" s="406" t="s">
        <v>17</v>
      </c>
      <c r="G203" s="406" t="s">
        <v>15</v>
      </c>
      <c r="H203" s="406" t="s">
        <v>100</v>
      </c>
      <c r="I203" s="406" t="s">
        <v>14</v>
      </c>
      <c r="J203" s="406" t="s">
        <v>13</v>
      </c>
      <c r="K203" s="406" t="s">
        <v>8</v>
      </c>
      <c r="L203" s="398" t="s">
        <v>113</v>
      </c>
      <c r="M203" s="409"/>
      <c r="N203" s="409"/>
      <c r="O203" s="409"/>
      <c r="P203" s="399"/>
      <c r="Q203" s="394" t="s">
        <v>16</v>
      </c>
      <c r="R203" s="395"/>
    </row>
    <row r="204" spans="3:18" ht="30" x14ac:dyDescent="0.25">
      <c r="C204" s="407"/>
      <c r="D204" s="407"/>
      <c r="E204" s="407"/>
      <c r="F204" s="407"/>
      <c r="G204" s="407"/>
      <c r="H204" s="407"/>
      <c r="I204" s="407"/>
      <c r="J204" s="407"/>
      <c r="K204" s="407"/>
      <c r="L204" s="398" t="s">
        <v>1</v>
      </c>
      <c r="M204" s="399"/>
      <c r="N204" s="398" t="s">
        <v>2</v>
      </c>
      <c r="O204" s="399"/>
      <c r="P204" s="236" t="s">
        <v>10</v>
      </c>
      <c r="Q204" s="396"/>
      <c r="R204" s="397"/>
    </row>
    <row r="205" spans="3:18" x14ac:dyDescent="0.25">
      <c r="C205" s="408"/>
      <c r="D205" s="408"/>
      <c r="E205" s="408"/>
      <c r="F205" s="408"/>
      <c r="G205" s="408"/>
      <c r="H205" s="408"/>
      <c r="I205" s="408"/>
      <c r="J205" s="408"/>
      <c r="K205" s="408"/>
      <c r="L205" s="236" t="s">
        <v>4</v>
      </c>
      <c r="M205" s="236" t="s">
        <v>3</v>
      </c>
      <c r="N205" s="236" t="s">
        <v>4</v>
      </c>
      <c r="O205" s="236" t="s">
        <v>3</v>
      </c>
      <c r="P205" s="236" t="s">
        <v>3</v>
      </c>
      <c r="Q205" s="242" t="s">
        <v>1</v>
      </c>
      <c r="R205" s="242" t="s">
        <v>2</v>
      </c>
    </row>
    <row r="206" spans="3:18" x14ac:dyDescent="0.25">
      <c r="C206" s="238" t="s">
        <v>0</v>
      </c>
      <c r="D206" s="400">
        <v>42841</v>
      </c>
      <c r="E206" s="260">
        <v>0</v>
      </c>
      <c r="F206" s="260">
        <v>0</v>
      </c>
      <c r="G206" s="260">
        <v>204</v>
      </c>
      <c r="H206" s="245">
        <v>1808694</v>
      </c>
      <c r="I206" s="245">
        <v>103397</v>
      </c>
      <c r="J206" s="260">
        <v>106</v>
      </c>
      <c r="K206" s="260">
        <v>96</v>
      </c>
      <c r="L206" s="260">
        <v>16</v>
      </c>
      <c r="M206" s="260">
        <v>12</v>
      </c>
      <c r="N206" s="260">
        <v>47</v>
      </c>
      <c r="O206" s="260">
        <v>44</v>
      </c>
      <c r="P206" s="260">
        <f>O206+M206</f>
        <v>56</v>
      </c>
      <c r="Q206" s="261">
        <v>24</v>
      </c>
      <c r="R206" s="246">
        <v>13</v>
      </c>
    </row>
    <row r="207" spans="3:18" x14ac:dyDescent="0.25">
      <c r="C207" s="237" t="s">
        <v>24</v>
      </c>
      <c r="D207" s="401"/>
      <c r="E207" s="262">
        <v>0</v>
      </c>
      <c r="F207" s="262">
        <v>0</v>
      </c>
      <c r="G207" s="262">
        <v>18</v>
      </c>
      <c r="H207" s="110">
        <v>438820</v>
      </c>
      <c r="I207" s="110">
        <v>0</v>
      </c>
      <c r="J207" s="262">
        <v>25</v>
      </c>
      <c r="K207" s="262">
        <v>38</v>
      </c>
      <c r="L207" s="262">
        <v>3</v>
      </c>
      <c r="M207" s="262">
        <v>2</v>
      </c>
      <c r="N207" s="262">
        <v>3</v>
      </c>
      <c r="O207" s="262">
        <v>4</v>
      </c>
      <c r="P207" s="260">
        <f t="shared" ref="P207:P210" si="30">O207+M207</f>
        <v>6</v>
      </c>
      <c r="Q207" s="262">
        <v>2</v>
      </c>
      <c r="R207" s="110">
        <v>0</v>
      </c>
    </row>
    <row r="208" spans="3:18" x14ac:dyDescent="0.25">
      <c r="C208" s="237" t="s">
        <v>25</v>
      </c>
      <c r="D208" s="401"/>
      <c r="E208" s="263">
        <v>0</v>
      </c>
      <c r="F208" s="263">
        <v>0</v>
      </c>
      <c r="G208" s="263">
        <v>0</v>
      </c>
      <c r="H208" s="253">
        <v>237819</v>
      </c>
      <c r="I208" s="253">
        <v>0</v>
      </c>
      <c r="J208" s="263">
        <v>0</v>
      </c>
      <c r="K208" s="263">
        <v>26</v>
      </c>
      <c r="L208" s="263">
        <v>1</v>
      </c>
      <c r="M208" s="263">
        <v>1</v>
      </c>
      <c r="N208" s="263">
        <v>0</v>
      </c>
      <c r="O208" s="264">
        <v>0</v>
      </c>
      <c r="P208" s="260">
        <f t="shared" si="30"/>
        <v>1</v>
      </c>
      <c r="Q208" s="265">
        <v>0</v>
      </c>
      <c r="R208" s="112">
        <v>0</v>
      </c>
    </row>
    <row r="209" spans="3:18" x14ac:dyDescent="0.25">
      <c r="C209" s="238" t="s">
        <v>161</v>
      </c>
      <c r="D209" s="401"/>
      <c r="E209" s="249">
        <v>0</v>
      </c>
      <c r="F209" s="249">
        <v>0</v>
      </c>
      <c r="G209" s="250">
        <v>0</v>
      </c>
      <c r="H209" s="249">
        <v>147114</v>
      </c>
      <c r="I209" s="249">
        <v>0</v>
      </c>
      <c r="J209" s="249">
        <v>17</v>
      </c>
      <c r="K209" s="251">
        <v>16</v>
      </c>
      <c r="L209" s="251">
        <v>2</v>
      </c>
      <c r="M209" s="251">
        <v>2</v>
      </c>
      <c r="N209" s="251">
        <v>2</v>
      </c>
      <c r="O209" s="251">
        <v>2</v>
      </c>
      <c r="P209" s="260">
        <f t="shared" si="30"/>
        <v>4</v>
      </c>
      <c r="Q209" s="135">
        <v>0</v>
      </c>
      <c r="R209" s="135">
        <v>0</v>
      </c>
    </row>
    <row r="210" spans="3:18" x14ac:dyDescent="0.25">
      <c r="C210" s="237" t="s">
        <v>85</v>
      </c>
      <c r="D210" s="436"/>
      <c r="E210" s="251">
        <v>0</v>
      </c>
      <c r="F210" s="251">
        <v>0</v>
      </c>
      <c r="G210" s="251">
        <v>0</v>
      </c>
      <c r="H210" s="251">
        <v>0</v>
      </c>
      <c r="I210" s="251">
        <v>0</v>
      </c>
      <c r="J210" s="251">
        <v>0</v>
      </c>
      <c r="K210" s="251">
        <v>0</v>
      </c>
      <c r="L210" s="251">
        <v>0</v>
      </c>
      <c r="M210" s="251">
        <v>0</v>
      </c>
      <c r="N210" s="251">
        <v>0</v>
      </c>
      <c r="O210" s="251">
        <v>0</v>
      </c>
      <c r="P210" s="260">
        <f t="shared" si="30"/>
        <v>0</v>
      </c>
      <c r="Q210" s="114">
        <v>0</v>
      </c>
      <c r="R210" s="114">
        <v>0</v>
      </c>
    </row>
    <row r="211" spans="3:18" x14ac:dyDescent="0.25">
      <c r="C211" s="402"/>
      <c r="D211" s="403"/>
      <c r="E211" s="252">
        <f>E206+E207+E208+E209+E210</f>
        <v>0</v>
      </c>
      <c r="F211" s="252">
        <f t="shared" ref="F211:R211" si="31">F206+F207+F208+F209+F210</f>
        <v>0</v>
      </c>
      <c r="G211" s="252">
        <f t="shared" si="31"/>
        <v>222</v>
      </c>
      <c r="H211" s="252">
        <f t="shared" si="31"/>
        <v>2632447</v>
      </c>
      <c r="I211" s="252">
        <f t="shared" si="31"/>
        <v>103397</v>
      </c>
      <c r="J211" s="252">
        <f t="shared" si="31"/>
        <v>148</v>
      </c>
      <c r="K211" s="252">
        <f t="shared" si="31"/>
        <v>176</v>
      </c>
      <c r="L211" s="252">
        <f t="shared" si="31"/>
        <v>22</v>
      </c>
      <c r="M211" s="252">
        <f t="shared" si="31"/>
        <v>17</v>
      </c>
      <c r="N211" s="252">
        <f t="shared" si="31"/>
        <v>52</v>
      </c>
      <c r="O211" s="252">
        <f t="shared" si="31"/>
        <v>50</v>
      </c>
      <c r="P211" s="252">
        <f t="shared" si="31"/>
        <v>67</v>
      </c>
      <c r="Q211" s="252">
        <f t="shared" si="31"/>
        <v>26</v>
      </c>
      <c r="R211" s="252">
        <f t="shared" si="31"/>
        <v>13</v>
      </c>
    </row>
    <row r="214" spans="3:18" ht="18.75" x14ac:dyDescent="0.3">
      <c r="C214" s="451" t="s">
        <v>276</v>
      </c>
      <c r="D214" s="451"/>
      <c r="E214" s="451"/>
      <c r="F214" s="451"/>
      <c r="G214" s="451"/>
      <c r="H214" s="451"/>
      <c r="I214" s="451"/>
      <c r="J214" s="451"/>
      <c r="K214" s="451"/>
      <c r="L214" s="451"/>
      <c r="M214" s="451"/>
      <c r="N214" s="451"/>
      <c r="O214" s="269"/>
      <c r="P214" s="269"/>
      <c r="Q214" s="269"/>
      <c r="R214" s="269"/>
    </row>
    <row r="215" spans="3:18" x14ac:dyDescent="0.25"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</row>
    <row r="216" spans="3:18" x14ac:dyDescent="0.25">
      <c r="C216" s="406" t="s">
        <v>5</v>
      </c>
      <c r="D216" s="406" t="s">
        <v>12</v>
      </c>
      <c r="E216" s="406" t="s">
        <v>6</v>
      </c>
      <c r="F216" s="406" t="s">
        <v>17</v>
      </c>
      <c r="G216" s="406" t="s">
        <v>15</v>
      </c>
      <c r="H216" s="406" t="s">
        <v>100</v>
      </c>
      <c r="I216" s="406" t="s">
        <v>14</v>
      </c>
      <c r="J216" s="406" t="s">
        <v>13</v>
      </c>
      <c r="K216" s="406" t="s">
        <v>8</v>
      </c>
      <c r="L216" s="398" t="s">
        <v>113</v>
      </c>
      <c r="M216" s="409"/>
      <c r="N216" s="409"/>
      <c r="O216" s="409"/>
      <c r="P216" s="399"/>
      <c r="Q216" s="394" t="s">
        <v>16</v>
      </c>
      <c r="R216" s="395"/>
    </row>
    <row r="217" spans="3:18" ht="30" x14ac:dyDescent="0.25">
      <c r="C217" s="407"/>
      <c r="D217" s="407"/>
      <c r="E217" s="407"/>
      <c r="F217" s="407"/>
      <c r="G217" s="407"/>
      <c r="H217" s="407"/>
      <c r="I217" s="407"/>
      <c r="J217" s="407"/>
      <c r="K217" s="407"/>
      <c r="L217" s="398" t="s">
        <v>1</v>
      </c>
      <c r="M217" s="399"/>
      <c r="N217" s="398" t="s">
        <v>2</v>
      </c>
      <c r="O217" s="399"/>
      <c r="P217" s="236" t="s">
        <v>10</v>
      </c>
      <c r="Q217" s="396"/>
      <c r="R217" s="397"/>
    </row>
    <row r="218" spans="3:18" x14ac:dyDescent="0.25">
      <c r="C218" s="408"/>
      <c r="D218" s="408"/>
      <c r="E218" s="408"/>
      <c r="F218" s="408"/>
      <c r="G218" s="408"/>
      <c r="H218" s="408"/>
      <c r="I218" s="408"/>
      <c r="J218" s="408"/>
      <c r="K218" s="408"/>
      <c r="L218" s="236" t="s">
        <v>4</v>
      </c>
      <c r="M218" s="236" t="s">
        <v>3</v>
      </c>
      <c r="N218" s="236" t="s">
        <v>4</v>
      </c>
      <c r="O218" s="236" t="s">
        <v>3</v>
      </c>
      <c r="P218" s="236" t="s">
        <v>3</v>
      </c>
      <c r="Q218" s="242" t="s">
        <v>1</v>
      </c>
      <c r="R218" s="242" t="s">
        <v>2</v>
      </c>
    </row>
    <row r="219" spans="3:18" x14ac:dyDescent="0.25">
      <c r="C219" s="238" t="s">
        <v>0</v>
      </c>
      <c r="D219" s="400">
        <v>42842</v>
      </c>
      <c r="E219" s="260">
        <v>0</v>
      </c>
      <c r="F219" s="260">
        <v>0</v>
      </c>
      <c r="G219" s="260">
        <v>259</v>
      </c>
      <c r="H219" s="245">
        <v>2703213</v>
      </c>
      <c r="I219" s="245">
        <v>131173</v>
      </c>
      <c r="J219" s="260">
        <v>158</v>
      </c>
      <c r="K219" s="260">
        <v>83</v>
      </c>
      <c r="L219" s="260">
        <v>40</v>
      </c>
      <c r="M219" s="260">
        <v>39</v>
      </c>
      <c r="N219" s="260">
        <v>50</v>
      </c>
      <c r="O219" s="260">
        <v>48</v>
      </c>
      <c r="P219" s="260">
        <f>O219+M219</f>
        <v>87</v>
      </c>
      <c r="Q219" s="261">
        <v>84</v>
      </c>
      <c r="R219" s="246">
        <v>13</v>
      </c>
    </row>
    <row r="220" spans="3:18" x14ac:dyDescent="0.25">
      <c r="C220" s="237" t="s">
        <v>24</v>
      </c>
      <c r="D220" s="401"/>
      <c r="E220" s="262">
        <v>0</v>
      </c>
      <c r="F220" s="262">
        <v>0</v>
      </c>
      <c r="G220" s="262">
        <v>90</v>
      </c>
      <c r="H220" s="110">
        <v>648180</v>
      </c>
      <c r="I220" s="110">
        <v>48150</v>
      </c>
      <c r="J220" s="262">
        <v>10</v>
      </c>
      <c r="K220" s="262">
        <v>49</v>
      </c>
      <c r="L220" s="262">
        <v>21</v>
      </c>
      <c r="M220" s="262">
        <v>17</v>
      </c>
      <c r="N220" s="262">
        <v>3</v>
      </c>
      <c r="O220" s="262">
        <v>5</v>
      </c>
      <c r="P220" s="260">
        <f t="shared" ref="P220:P223" si="32">O220+M220</f>
        <v>22</v>
      </c>
      <c r="Q220" s="262">
        <v>16</v>
      </c>
      <c r="R220" s="110">
        <v>0</v>
      </c>
    </row>
    <row r="221" spans="3:18" x14ac:dyDescent="0.25">
      <c r="C221" s="237" t="s">
        <v>25</v>
      </c>
      <c r="D221" s="401"/>
      <c r="E221" s="263">
        <v>0</v>
      </c>
      <c r="F221" s="263">
        <v>0</v>
      </c>
      <c r="G221" s="263">
        <v>130</v>
      </c>
      <c r="H221" s="253">
        <v>545556</v>
      </c>
      <c r="I221" s="253">
        <v>4344</v>
      </c>
      <c r="J221" s="263">
        <v>66</v>
      </c>
      <c r="K221" s="263">
        <v>19</v>
      </c>
      <c r="L221" s="263">
        <v>10</v>
      </c>
      <c r="M221" s="263">
        <v>11</v>
      </c>
      <c r="N221" s="263">
        <v>0</v>
      </c>
      <c r="O221" s="264">
        <v>0</v>
      </c>
      <c r="P221" s="260">
        <f t="shared" si="32"/>
        <v>11</v>
      </c>
      <c r="Q221" s="265">
        <v>0</v>
      </c>
      <c r="R221" s="112">
        <v>0</v>
      </c>
    </row>
    <row r="222" spans="3:18" x14ac:dyDescent="0.25">
      <c r="C222" s="238" t="s">
        <v>161</v>
      </c>
      <c r="D222" s="401"/>
      <c r="E222" s="249">
        <v>0</v>
      </c>
      <c r="F222" s="249">
        <v>0</v>
      </c>
      <c r="G222" s="250">
        <v>0</v>
      </c>
      <c r="H222" s="249">
        <v>141675</v>
      </c>
      <c r="I222" s="249">
        <v>0</v>
      </c>
      <c r="J222" s="249">
        <v>10</v>
      </c>
      <c r="K222" s="251">
        <v>17</v>
      </c>
      <c r="L222" s="251">
        <v>8</v>
      </c>
      <c r="M222" s="251">
        <v>8</v>
      </c>
      <c r="N222" s="251">
        <v>3</v>
      </c>
      <c r="O222" s="251">
        <v>3</v>
      </c>
      <c r="P222" s="260">
        <f t="shared" si="32"/>
        <v>11</v>
      </c>
      <c r="Q222" s="135">
        <v>5</v>
      </c>
      <c r="R222" s="135">
        <v>0</v>
      </c>
    </row>
    <row r="223" spans="3:18" x14ac:dyDescent="0.25">
      <c r="C223" s="237" t="s">
        <v>85</v>
      </c>
      <c r="D223" s="436"/>
      <c r="E223" s="251">
        <v>0</v>
      </c>
      <c r="F223" s="251">
        <v>0</v>
      </c>
      <c r="G223" s="251">
        <v>222</v>
      </c>
      <c r="H223" s="251">
        <v>0</v>
      </c>
      <c r="I223" s="251">
        <v>163561</v>
      </c>
      <c r="J223" s="251">
        <v>0</v>
      </c>
      <c r="K223" s="251">
        <v>38</v>
      </c>
      <c r="L223" s="251">
        <v>39</v>
      </c>
      <c r="M223" s="251">
        <v>29</v>
      </c>
      <c r="N223" s="251">
        <v>0</v>
      </c>
      <c r="O223" s="251">
        <v>0</v>
      </c>
      <c r="P223" s="260">
        <f t="shared" si="32"/>
        <v>29</v>
      </c>
      <c r="Q223" s="114">
        <v>130</v>
      </c>
      <c r="R223" s="114">
        <v>0</v>
      </c>
    </row>
    <row r="224" spans="3:18" x14ac:dyDescent="0.25">
      <c r="C224" s="402"/>
      <c r="D224" s="403"/>
      <c r="E224" s="252">
        <f>E219+E220+E221+E222+E223</f>
        <v>0</v>
      </c>
      <c r="F224" s="252">
        <f t="shared" ref="F224:R224" si="33">F219+F220+F221+F222+F223</f>
        <v>0</v>
      </c>
      <c r="G224" s="252">
        <f t="shared" si="33"/>
        <v>701</v>
      </c>
      <c r="H224" s="252">
        <f t="shared" si="33"/>
        <v>4038624</v>
      </c>
      <c r="I224" s="252">
        <f t="shared" si="33"/>
        <v>347228</v>
      </c>
      <c r="J224" s="252">
        <f t="shared" si="33"/>
        <v>244</v>
      </c>
      <c r="K224" s="252">
        <f t="shared" si="33"/>
        <v>206</v>
      </c>
      <c r="L224" s="252">
        <f t="shared" si="33"/>
        <v>118</v>
      </c>
      <c r="M224" s="252">
        <f t="shared" si="33"/>
        <v>104</v>
      </c>
      <c r="N224" s="252">
        <f t="shared" si="33"/>
        <v>56</v>
      </c>
      <c r="O224" s="252">
        <f t="shared" si="33"/>
        <v>56</v>
      </c>
      <c r="P224" s="252">
        <f t="shared" si="33"/>
        <v>160</v>
      </c>
      <c r="Q224" s="252">
        <f t="shared" si="33"/>
        <v>235</v>
      </c>
      <c r="R224" s="252">
        <f t="shared" si="33"/>
        <v>13</v>
      </c>
    </row>
    <row r="228" spans="3:18" ht="18.75" x14ac:dyDescent="0.3">
      <c r="C228" s="451" t="s">
        <v>277</v>
      </c>
      <c r="D228" s="451"/>
      <c r="E228" s="451"/>
      <c r="F228" s="451"/>
      <c r="G228" s="451"/>
      <c r="H228" s="451"/>
      <c r="I228" s="451"/>
      <c r="J228" s="451"/>
      <c r="K228" s="451"/>
      <c r="L228" s="451"/>
      <c r="M228" s="451"/>
      <c r="N228" s="451"/>
      <c r="O228" s="269"/>
      <c r="P228" s="269"/>
      <c r="Q228" s="269"/>
      <c r="R228" s="269"/>
    </row>
    <row r="229" spans="3:18" x14ac:dyDescent="0.25"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</row>
    <row r="230" spans="3:18" ht="34.5" customHeight="1" x14ac:dyDescent="0.25">
      <c r="C230" s="406" t="s">
        <v>5</v>
      </c>
      <c r="D230" s="406" t="s">
        <v>12</v>
      </c>
      <c r="E230" s="406" t="s">
        <v>6</v>
      </c>
      <c r="F230" s="406" t="s">
        <v>17</v>
      </c>
      <c r="G230" s="406" t="s">
        <v>15</v>
      </c>
      <c r="H230" s="406" t="s">
        <v>100</v>
      </c>
      <c r="I230" s="406" t="s">
        <v>14</v>
      </c>
      <c r="J230" s="406" t="s">
        <v>13</v>
      </c>
      <c r="K230" s="406" t="s">
        <v>8</v>
      </c>
      <c r="L230" s="398" t="s">
        <v>113</v>
      </c>
      <c r="M230" s="409"/>
      <c r="N230" s="409"/>
      <c r="O230" s="409"/>
      <c r="P230" s="399"/>
      <c r="Q230" s="394" t="s">
        <v>16</v>
      </c>
      <c r="R230" s="395"/>
    </row>
    <row r="231" spans="3:18" ht="30" x14ac:dyDescent="0.25">
      <c r="C231" s="407"/>
      <c r="D231" s="407"/>
      <c r="E231" s="407"/>
      <c r="F231" s="407"/>
      <c r="G231" s="407"/>
      <c r="H231" s="407"/>
      <c r="I231" s="407"/>
      <c r="J231" s="407"/>
      <c r="K231" s="407"/>
      <c r="L231" s="398" t="s">
        <v>1</v>
      </c>
      <c r="M231" s="399"/>
      <c r="N231" s="398" t="s">
        <v>2</v>
      </c>
      <c r="O231" s="399"/>
      <c r="P231" s="236" t="s">
        <v>10</v>
      </c>
      <c r="Q231" s="396"/>
      <c r="R231" s="397"/>
    </row>
    <row r="232" spans="3:18" x14ac:dyDescent="0.25">
      <c r="C232" s="408"/>
      <c r="D232" s="408"/>
      <c r="E232" s="408"/>
      <c r="F232" s="408"/>
      <c r="G232" s="408"/>
      <c r="H232" s="408"/>
      <c r="I232" s="408"/>
      <c r="J232" s="408"/>
      <c r="K232" s="408"/>
      <c r="L232" s="236" t="s">
        <v>4</v>
      </c>
      <c r="M232" s="236" t="s">
        <v>3</v>
      </c>
      <c r="N232" s="236" t="s">
        <v>4</v>
      </c>
      <c r="O232" s="236" t="s">
        <v>3</v>
      </c>
      <c r="P232" s="236" t="s">
        <v>3</v>
      </c>
      <c r="Q232" s="242" t="s">
        <v>1</v>
      </c>
      <c r="R232" s="242" t="s">
        <v>2</v>
      </c>
    </row>
    <row r="233" spans="3:18" x14ac:dyDescent="0.25">
      <c r="C233" s="238" t="s">
        <v>0</v>
      </c>
      <c r="D233" s="400">
        <v>42843</v>
      </c>
      <c r="E233" s="260">
        <v>0</v>
      </c>
      <c r="F233" s="260">
        <v>0</v>
      </c>
      <c r="G233" s="260">
        <v>241</v>
      </c>
      <c r="H233" s="245">
        <v>2712914</v>
      </c>
      <c r="I233" s="245">
        <v>198615</v>
      </c>
      <c r="J233" s="260">
        <v>164</v>
      </c>
      <c r="K233" s="260">
        <v>89</v>
      </c>
      <c r="L233" s="260">
        <v>54</v>
      </c>
      <c r="M233" s="260">
        <v>48</v>
      </c>
      <c r="N233" s="260">
        <v>56</v>
      </c>
      <c r="O233" s="260">
        <v>53</v>
      </c>
      <c r="P233" s="260">
        <f>O233+M233</f>
        <v>101</v>
      </c>
      <c r="Q233" s="261">
        <v>102</v>
      </c>
      <c r="R233" s="246">
        <v>13</v>
      </c>
    </row>
    <row r="234" spans="3:18" x14ac:dyDescent="0.25">
      <c r="C234" s="237" t="s">
        <v>24</v>
      </c>
      <c r="D234" s="401"/>
      <c r="E234" s="262">
        <v>0</v>
      </c>
      <c r="F234" s="262">
        <v>0</v>
      </c>
      <c r="G234" s="262">
        <v>90</v>
      </c>
      <c r="H234" s="110">
        <v>1065490</v>
      </c>
      <c r="I234" s="110">
        <v>107290</v>
      </c>
      <c r="J234" s="262">
        <v>20</v>
      </c>
      <c r="K234" s="262">
        <v>68</v>
      </c>
      <c r="L234" s="262">
        <v>17</v>
      </c>
      <c r="M234" s="262">
        <v>17</v>
      </c>
      <c r="N234" s="262">
        <v>4</v>
      </c>
      <c r="O234" s="262">
        <v>6</v>
      </c>
      <c r="P234" s="260">
        <f t="shared" ref="P234:P237" si="34">O234+M234</f>
        <v>23</v>
      </c>
      <c r="Q234" s="262">
        <v>8</v>
      </c>
      <c r="R234" s="110">
        <v>0</v>
      </c>
    </row>
    <row r="235" spans="3:18" x14ac:dyDescent="0.25">
      <c r="C235" s="237" t="s">
        <v>25</v>
      </c>
      <c r="D235" s="401"/>
      <c r="E235" s="263">
        <v>0</v>
      </c>
      <c r="F235" s="263">
        <v>0</v>
      </c>
      <c r="G235" s="263">
        <v>65</v>
      </c>
      <c r="H235" s="253">
        <v>501356</v>
      </c>
      <c r="I235" s="253">
        <v>3464</v>
      </c>
      <c r="J235" s="263">
        <v>58</v>
      </c>
      <c r="K235" s="263">
        <v>22</v>
      </c>
      <c r="L235" s="263">
        <v>11</v>
      </c>
      <c r="M235" s="263">
        <v>12</v>
      </c>
      <c r="N235" s="263">
        <v>0</v>
      </c>
      <c r="O235" s="264">
        <v>0</v>
      </c>
      <c r="P235" s="260">
        <f t="shared" si="34"/>
        <v>12</v>
      </c>
      <c r="Q235" s="265">
        <v>7</v>
      </c>
      <c r="R235" s="112">
        <v>0</v>
      </c>
    </row>
    <row r="236" spans="3:18" x14ac:dyDescent="0.25">
      <c r="C236" s="238" t="s">
        <v>161</v>
      </c>
      <c r="D236" s="401"/>
      <c r="E236" s="249">
        <v>0</v>
      </c>
      <c r="F236" s="249">
        <v>0</v>
      </c>
      <c r="G236" s="250">
        <v>10</v>
      </c>
      <c r="H236" s="249">
        <v>206932</v>
      </c>
      <c r="I236" s="249">
        <v>0</v>
      </c>
      <c r="J236" s="249">
        <v>15</v>
      </c>
      <c r="K236" s="251">
        <v>14</v>
      </c>
      <c r="L236" s="251">
        <v>8</v>
      </c>
      <c r="M236" s="251">
        <v>9</v>
      </c>
      <c r="N236" s="251">
        <v>3</v>
      </c>
      <c r="O236" s="251">
        <v>3</v>
      </c>
      <c r="P236" s="260">
        <f t="shared" si="34"/>
        <v>12</v>
      </c>
      <c r="Q236" s="135">
        <v>5</v>
      </c>
      <c r="R236" s="135">
        <v>0</v>
      </c>
    </row>
    <row r="237" spans="3:18" x14ac:dyDescent="0.25">
      <c r="C237" s="237" t="s">
        <v>85</v>
      </c>
      <c r="D237" s="436"/>
      <c r="E237" s="251">
        <v>0</v>
      </c>
      <c r="F237" s="251">
        <v>0</v>
      </c>
      <c r="G237" s="251">
        <v>178</v>
      </c>
      <c r="H237" s="251">
        <v>0</v>
      </c>
      <c r="I237" s="251">
        <v>168575</v>
      </c>
      <c r="J237" s="251">
        <v>0</v>
      </c>
      <c r="K237" s="251">
        <v>38</v>
      </c>
      <c r="L237" s="251">
        <v>29</v>
      </c>
      <c r="M237" s="251">
        <v>35</v>
      </c>
      <c r="N237" s="251">
        <v>0</v>
      </c>
      <c r="O237" s="251">
        <v>0</v>
      </c>
      <c r="P237" s="260">
        <f t="shared" si="34"/>
        <v>35</v>
      </c>
      <c r="Q237" s="114">
        <v>138</v>
      </c>
      <c r="R237" s="114">
        <v>0</v>
      </c>
    </row>
    <row r="238" spans="3:18" x14ac:dyDescent="0.25">
      <c r="C238" s="402"/>
      <c r="D238" s="403"/>
      <c r="E238" s="252">
        <f>E233+E234+E235+E236+E237</f>
        <v>0</v>
      </c>
      <c r="F238" s="252">
        <f t="shared" ref="F238:R238" si="35">F233+F234+F235+F236+F237</f>
        <v>0</v>
      </c>
      <c r="G238" s="252">
        <f t="shared" si="35"/>
        <v>584</v>
      </c>
      <c r="H238" s="252">
        <f t="shared" si="35"/>
        <v>4486692</v>
      </c>
      <c r="I238" s="252">
        <f t="shared" si="35"/>
        <v>477944</v>
      </c>
      <c r="J238" s="252">
        <f t="shared" si="35"/>
        <v>257</v>
      </c>
      <c r="K238" s="252">
        <f t="shared" si="35"/>
        <v>231</v>
      </c>
      <c r="L238" s="252">
        <f t="shared" si="35"/>
        <v>119</v>
      </c>
      <c r="M238" s="252">
        <f t="shared" si="35"/>
        <v>121</v>
      </c>
      <c r="N238" s="252">
        <f t="shared" si="35"/>
        <v>63</v>
      </c>
      <c r="O238" s="252">
        <f t="shared" si="35"/>
        <v>62</v>
      </c>
      <c r="P238" s="252">
        <f t="shared" si="35"/>
        <v>183</v>
      </c>
      <c r="Q238" s="252">
        <f t="shared" si="35"/>
        <v>260</v>
      </c>
      <c r="R238" s="252">
        <f t="shared" si="35"/>
        <v>13</v>
      </c>
    </row>
    <row r="241" spans="3:18" ht="18.75" x14ac:dyDescent="0.3">
      <c r="C241" s="451" t="s">
        <v>278</v>
      </c>
      <c r="D241" s="451"/>
      <c r="E241" s="451"/>
      <c r="F241" s="451"/>
      <c r="G241" s="451"/>
      <c r="H241" s="451"/>
      <c r="I241" s="451"/>
      <c r="J241" s="451"/>
      <c r="K241" s="451"/>
      <c r="L241" s="451"/>
      <c r="M241" s="451"/>
      <c r="N241" s="451"/>
      <c r="O241" s="269"/>
      <c r="P241" s="269"/>
      <c r="Q241" s="269"/>
      <c r="R241" s="269"/>
    </row>
    <row r="242" spans="3:18" x14ac:dyDescent="0.25"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</row>
    <row r="243" spans="3:18" x14ac:dyDescent="0.25">
      <c r="C243" s="406" t="s">
        <v>5</v>
      </c>
      <c r="D243" s="406" t="s">
        <v>12</v>
      </c>
      <c r="E243" s="406" t="s">
        <v>6</v>
      </c>
      <c r="F243" s="406" t="s">
        <v>17</v>
      </c>
      <c r="G243" s="406" t="s">
        <v>15</v>
      </c>
      <c r="H243" s="406" t="s">
        <v>100</v>
      </c>
      <c r="I243" s="406" t="s">
        <v>14</v>
      </c>
      <c r="J243" s="406" t="s">
        <v>13</v>
      </c>
      <c r="K243" s="406" t="s">
        <v>8</v>
      </c>
      <c r="L243" s="398" t="s">
        <v>113</v>
      </c>
      <c r="M243" s="409"/>
      <c r="N243" s="409"/>
      <c r="O243" s="409"/>
      <c r="P243" s="399"/>
      <c r="Q243" s="394" t="s">
        <v>16</v>
      </c>
      <c r="R243" s="395"/>
    </row>
    <row r="244" spans="3:18" ht="30" x14ac:dyDescent="0.25">
      <c r="C244" s="407"/>
      <c r="D244" s="407"/>
      <c r="E244" s="407"/>
      <c r="F244" s="407"/>
      <c r="G244" s="407"/>
      <c r="H244" s="407"/>
      <c r="I244" s="407"/>
      <c r="J244" s="407"/>
      <c r="K244" s="407"/>
      <c r="L244" s="398" t="s">
        <v>1</v>
      </c>
      <c r="M244" s="399"/>
      <c r="N244" s="398" t="s">
        <v>2</v>
      </c>
      <c r="O244" s="399"/>
      <c r="P244" s="236" t="s">
        <v>10</v>
      </c>
      <c r="Q244" s="396"/>
      <c r="R244" s="397"/>
    </row>
    <row r="245" spans="3:18" x14ac:dyDescent="0.25">
      <c r="C245" s="408"/>
      <c r="D245" s="408"/>
      <c r="E245" s="408"/>
      <c r="F245" s="408"/>
      <c r="G245" s="408"/>
      <c r="H245" s="408"/>
      <c r="I245" s="408"/>
      <c r="J245" s="408"/>
      <c r="K245" s="408"/>
      <c r="L245" s="236" t="s">
        <v>4</v>
      </c>
      <c r="M245" s="236" t="s">
        <v>3</v>
      </c>
      <c r="N245" s="236" t="s">
        <v>4</v>
      </c>
      <c r="O245" s="236" t="s">
        <v>3</v>
      </c>
      <c r="P245" s="236" t="s">
        <v>3</v>
      </c>
      <c r="Q245" s="242" t="s">
        <v>1</v>
      </c>
      <c r="R245" s="242" t="s">
        <v>2</v>
      </c>
    </row>
    <row r="246" spans="3:18" x14ac:dyDescent="0.25">
      <c r="C246" s="238" t="s">
        <v>0</v>
      </c>
      <c r="D246" s="400">
        <v>42844</v>
      </c>
      <c r="E246" s="260">
        <v>0</v>
      </c>
      <c r="F246" s="260">
        <v>0</v>
      </c>
      <c r="G246" s="260">
        <v>243</v>
      </c>
      <c r="H246" s="245">
        <v>1929810</v>
      </c>
      <c r="I246" s="245">
        <v>150564</v>
      </c>
      <c r="J246" s="260">
        <v>125</v>
      </c>
      <c r="K246" s="260">
        <v>50</v>
      </c>
      <c r="L246" s="260">
        <v>57</v>
      </c>
      <c r="M246" s="260">
        <v>50</v>
      </c>
      <c r="N246" s="260">
        <v>55</v>
      </c>
      <c r="O246" s="260">
        <v>53</v>
      </c>
      <c r="P246" s="260">
        <f>O246+M246</f>
        <v>103</v>
      </c>
      <c r="Q246" s="261">
        <v>115</v>
      </c>
      <c r="R246" s="246">
        <v>12</v>
      </c>
    </row>
    <row r="247" spans="3:18" x14ac:dyDescent="0.25">
      <c r="C247" s="237" t="s">
        <v>24</v>
      </c>
      <c r="D247" s="401"/>
      <c r="E247" s="262">
        <v>0</v>
      </c>
      <c r="F247" s="262">
        <v>0</v>
      </c>
      <c r="G247" s="262">
        <v>105</v>
      </c>
      <c r="H247" s="110">
        <v>739360</v>
      </c>
      <c r="I247" s="110">
        <v>82610</v>
      </c>
      <c r="J247" s="262">
        <v>45</v>
      </c>
      <c r="K247" s="262">
        <v>37</v>
      </c>
      <c r="L247" s="262">
        <v>17</v>
      </c>
      <c r="M247" s="262">
        <v>16</v>
      </c>
      <c r="N247" s="262">
        <v>4</v>
      </c>
      <c r="O247" s="262">
        <v>5</v>
      </c>
      <c r="P247" s="260">
        <f t="shared" ref="P247:P250" si="36">O247+M247</f>
        <v>21</v>
      </c>
      <c r="Q247" s="262">
        <v>16</v>
      </c>
      <c r="R247" s="110">
        <v>0</v>
      </c>
    </row>
    <row r="248" spans="3:18" x14ac:dyDescent="0.25">
      <c r="C248" s="237" t="s">
        <v>25</v>
      </c>
      <c r="D248" s="401"/>
      <c r="E248" s="263">
        <v>0</v>
      </c>
      <c r="F248" s="263">
        <v>0</v>
      </c>
      <c r="G248" s="263">
        <v>85</v>
      </c>
      <c r="H248" s="253">
        <v>541134</v>
      </c>
      <c r="I248" s="253">
        <v>4664</v>
      </c>
      <c r="J248" s="263">
        <v>48</v>
      </c>
      <c r="K248" s="263">
        <v>21</v>
      </c>
      <c r="L248" s="263">
        <v>12</v>
      </c>
      <c r="M248" s="263">
        <v>9</v>
      </c>
      <c r="N248" s="263">
        <v>0</v>
      </c>
      <c r="O248" s="264">
        <v>0</v>
      </c>
      <c r="P248" s="260">
        <f t="shared" si="36"/>
        <v>9</v>
      </c>
      <c r="Q248" s="265">
        <v>5</v>
      </c>
      <c r="R248" s="112">
        <v>0</v>
      </c>
    </row>
    <row r="249" spans="3:18" x14ac:dyDescent="0.25">
      <c r="C249" s="238" t="s">
        <v>161</v>
      </c>
      <c r="D249" s="401"/>
      <c r="E249" s="249">
        <v>0</v>
      </c>
      <c r="F249" s="249">
        <v>0</v>
      </c>
      <c r="G249" s="250">
        <v>0</v>
      </c>
      <c r="H249" s="249">
        <v>164972</v>
      </c>
      <c r="I249" s="249">
        <v>0</v>
      </c>
      <c r="J249" s="249">
        <v>10</v>
      </c>
      <c r="K249" s="251">
        <v>17</v>
      </c>
      <c r="L249" s="251">
        <v>8</v>
      </c>
      <c r="M249" s="251">
        <v>9</v>
      </c>
      <c r="N249" s="251">
        <v>3</v>
      </c>
      <c r="O249" s="251">
        <v>3</v>
      </c>
      <c r="P249" s="260">
        <f t="shared" si="36"/>
        <v>12</v>
      </c>
      <c r="Q249" s="135">
        <v>5</v>
      </c>
      <c r="R249" s="135">
        <v>0</v>
      </c>
    </row>
    <row r="250" spans="3:18" x14ac:dyDescent="0.25">
      <c r="C250" s="237" t="s">
        <v>85</v>
      </c>
      <c r="D250" s="436"/>
      <c r="E250" s="251">
        <v>0</v>
      </c>
      <c r="F250" s="251">
        <v>0</v>
      </c>
      <c r="G250" s="251">
        <v>141</v>
      </c>
      <c r="H250" s="251">
        <v>0</v>
      </c>
      <c r="I250" s="251">
        <v>103489</v>
      </c>
      <c r="J250" s="251">
        <v>40</v>
      </c>
      <c r="K250" s="251">
        <v>35</v>
      </c>
      <c r="L250" s="251">
        <v>37</v>
      </c>
      <c r="M250" s="251">
        <v>0</v>
      </c>
      <c r="N250" s="251">
        <v>0</v>
      </c>
      <c r="O250" s="251">
        <v>0</v>
      </c>
      <c r="P250" s="260">
        <f t="shared" si="36"/>
        <v>0</v>
      </c>
      <c r="Q250" s="114">
        <v>134</v>
      </c>
      <c r="R250" s="114">
        <v>0</v>
      </c>
    </row>
    <row r="251" spans="3:18" x14ac:dyDescent="0.25">
      <c r="C251" s="402"/>
      <c r="D251" s="403"/>
      <c r="E251" s="252">
        <f>E246+E247+E248+E249+E250</f>
        <v>0</v>
      </c>
      <c r="F251" s="252">
        <f t="shared" ref="F251:R251" si="37">F246+F247+F248+F249+F250</f>
        <v>0</v>
      </c>
      <c r="G251" s="252">
        <f t="shared" si="37"/>
        <v>574</v>
      </c>
      <c r="H251" s="252">
        <f t="shared" si="37"/>
        <v>3375276</v>
      </c>
      <c r="I251" s="252">
        <f t="shared" si="37"/>
        <v>341327</v>
      </c>
      <c r="J251" s="252">
        <f t="shared" si="37"/>
        <v>268</v>
      </c>
      <c r="K251" s="252">
        <f t="shared" si="37"/>
        <v>160</v>
      </c>
      <c r="L251" s="252">
        <f t="shared" si="37"/>
        <v>131</v>
      </c>
      <c r="M251" s="252">
        <f t="shared" si="37"/>
        <v>84</v>
      </c>
      <c r="N251" s="252">
        <f t="shared" si="37"/>
        <v>62</v>
      </c>
      <c r="O251" s="252">
        <f t="shared" si="37"/>
        <v>61</v>
      </c>
      <c r="P251" s="252">
        <f t="shared" si="37"/>
        <v>145</v>
      </c>
      <c r="Q251" s="252">
        <f t="shared" si="37"/>
        <v>275</v>
      </c>
      <c r="R251" s="252">
        <f t="shared" si="37"/>
        <v>12</v>
      </c>
    </row>
    <row r="254" spans="3:18" ht="18.75" x14ac:dyDescent="0.3">
      <c r="C254" s="451" t="s">
        <v>280</v>
      </c>
      <c r="D254" s="451"/>
      <c r="E254" s="451"/>
      <c r="F254" s="451"/>
      <c r="G254" s="451"/>
      <c r="H254" s="451"/>
      <c r="I254" s="451"/>
      <c r="J254" s="451"/>
      <c r="K254" s="451"/>
      <c r="L254" s="451"/>
      <c r="M254" s="451"/>
      <c r="N254" s="451"/>
      <c r="O254" s="269"/>
      <c r="P254" s="269"/>
      <c r="Q254" s="269"/>
      <c r="R254" s="269"/>
    </row>
    <row r="255" spans="3:18" x14ac:dyDescent="0.25"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</row>
    <row r="256" spans="3:18" ht="39.75" customHeight="1" x14ac:dyDescent="0.25">
      <c r="C256" s="406" t="s">
        <v>5</v>
      </c>
      <c r="D256" s="406" t="s">
        <v>12</v>
      </c>
      <c r="E256" s="406" t="s">
        <v>6</v>
      </c>
      <c r="F256" s="406" t="s">
        <v>17</v>
      </c>
      <c r="G256" s="406" t="s">
        <v>15</v>
      </c>
      <c r="H256" s="406" t="s">
        <v>100</v>
      </c>
      <c r="I256" s="406" t="s">
        <v>14</v>
      </c>
      <c r="J256" s="406" t="s">
        <v>13</v>
      </c>
      <c r="K256" s="406" t="s">
        <v>8</v>
      </c>
      <c r="L256" s="398" t="s">
        <v>113</v>
      </c>
      <c r="M256" s="409"/>
      <c r="N256" s="409"/>
      <c r="O256" s="409"/>
      <c r="P256" s="399"/>
      <c r="Q256" s="394" t="s">
        <v>16</v>
      </c>
      <c r="R256" s="395"/>
    </row>
    <row r="257" spans="3:18" ht="30" x14ac:dyDescent="0.25">
      <c r="C257" s="407"/>
      <c r="D257" s="407"/>
      <c r="E257" s="407"/>
      <c r="F257" s="407"/>
      <c r="G257" s="407"/>
      <c r="H257" s="407"/>
      <c r="I257" s="407"/>
      <c r="J257" s="407"/>
      <c r="K257" s="407"/>
      <c r="L257" s="398" t="s">
        <v>1</v>
      </c>
      <c r="M257" s="399"/>
      <c r="N257" s="398" t="s">
        <v>2</v>
      </c>
      <c r="O257" s="399"/>
      <c r="P257" s="236" t="s">
        <v>10</v>
      </c>
      <c r="Q257" s="396"/>
      <c r="R257" s="397"/>
    </row>
    <row r="258" spans="3:18" x14ac:dyDescent="0.25">
      <c r="C258" s="408"/>
      <c r="D258" s="408"/>
      <c r="E258" s="408"/>
      <c r="F258" s="408"/>
      <c r="G258" s="408"/>
      <c r="H258" s="408"/>
      <c r="I258" s="408"/>
      <c r="J258" s="408"/>
      <c r="K258" s="408"/>
      <c r="L258" s="236" t="s">
        <v>4</v>
      </c>
      <c r="M258" s="236" t="s">
        <v>3</v>
      </c>
      <c r="N258" s="236" t="s">
        <v>4</v>
      </c>
      <c r="O258" s="236" t="s">
        <v>3</v>
      </c>
      <c r="P258" s="236" t="s">
        <v>3</v>
      </c>
      <c r="Q258" s="242" t="s">
        <v>1</v>
      </c>
      <c r="R258" s="242" t="s">
        <v>2</v>
      </c>
    </row>
    <row r="259" spans="3:18" x14ac:dyDescent="0.25">
      <c r="C259" s="238" t="s">
        <v>0</v>
      </c>
      <c r="D259" s="400" t="s">
        <v>279</v>
      </c>
      <c r="E259" s="260">
        <v>0</v>
      </c>
      <c r="F259" s="260">
        <v>0</v>
      </c>
      <c r="G259" s="260">
        <v>332</v>
      </c>
      <c r="H259" s="245">
        <v>3628859</v>
      </c>
      <c r="I259" s="245">
        <v>249664</v>
      </c>
      <c r="J259" s="260">
        <v>134</v>
      </c>
      <c r="K259" s="260">
        <v>64</v>
      </c>
      <c r="L259" s="260">
        <v>56</v>
      </c>
      <c r="M259" s="260">
        <v>50</v>
      </c>
      <c r="N259" s="260">
        <v>69</v>
      </c>
      <c r="O259" s="260">
        <v>58</v>
      </c>
      <c r="P259" s="260">
        <f>O259+M259</f>
        <v>108</v>
      </c>
      <c r="Q259" s="261">
        <v>108</v>
      </c>
      <c r="R259" s="246">
        <v>12</v>
      </c>
    </row>
    <row r="260" spans="3:18" x14ac:dyDescent="0.25">
      <c r="C260" s="237" t="s">
        <v>24</v>
      </c>
      <c r="D260" s="401"/>
      <c r="E260" s="262">
        <v>0</v>
      </c>
      <c r="F260" s="262">
        <v>0</v>
      </c>
      <c r="G260" s="262">
        <v>84</v>
      </c>
      <c r="H260" s="110">
        <v>864590</v>
      </c>
      <c r="I260" s="110">
        <v>121420</v>
      </c>
      <c r="J260" s="262">
        <v>35</v>
      </c>
      <c r="K260" s="262">
        <v>71</v>
      </c>
      <c r="L260" s="262">
        <v>18</v>
      </c>
      <c r="M260" s="262">
        <v>20</v>
      </c>
      <c r="N260" s="262">
        <v>6</v>
      </c>
      <c r="O260" s="262">
        <v>5</v>
      </c>
      <c r="P260" s="260">
        <f t="shared" ref="P260:P263" si="38">O260+M260</f>
        <v>25</v>
      </c>
      <c r="Q260" s="262">
        <v>16</v>
      </c>
      <c r="R260" s="110">
        <v>0</v>
      </c>
    </row>
    <row r="261" spans="3:18" x14ac:dyDescent="0.25">
      <c r="C261" s="237" t="s">
        <v>25</v>
      </c>
      <c r="D261" s="401"/>
      <c r="E261" s="263">
        <v>0</v>
      </c>
      <c r="F261" s="263">
        <v>0</v>
      </c>
      <c r="G261" s="263">
        <v>140</v>
      </c>
      <c r="H261" s="253">
        <v>490825</v>
      </c>
      <c r="I261" s="253">
        <v>4664</v>
      </c>
      <c r="J261" s="263">
        <v>66</v>
      </c>
      <c r="K261" s="263">
        <v>18</v>
      </c>
      <c r="L261" s="263">
        <v>18</v>
      </c>
      <c r="M261" s="263">
        <v>11</v>
      </c>
      <c r="N261" s="263">
        <v>0</v>
      </c>
      <c r="O261" s="264">
        <v>0</v>
      </c>
      <c r="P261" s="260">
        <f t="shared" si="38"/>
        <v>11</v>
      </c>
      <c r="Q261" s="265">
        <v>7</v>
      </c>
      <c r="R261" s="112">
        <v>0</v>
      </c>
    </row>
    <row r="262" spans="3:18" x14ac:dyDescent="0.25">
      <c r="C262" s="238" t="s">
        <v>161</v>
      </c>
      <c r="D262" s="401"/>
      <c r="E262" s="249">
        <v>0</v>
      </c>
      <c r="F262" s="249">
        <v>0</v>
      </c>
      <c r="G262" s="250">
        <v>0</v>
      </c>
      <c r="H262" s="249">
        <v>125472</v>
      </c>
      <c r="I262" s="249">
        <v>0</v>
      </c>
      <c r="J262" s="249">
        <v>10</v>
      </c>
      <c r="K262" s="251">
        <v>17</v>
      </c>
      <c r="L262" s="251">
        <v>8</v>
      </c>
      <c r="M262" s="251">
        <v>9</v>
      </c>
      <c r="N262" s="251">
        <v>3</v>
      </c>
      <c r="O262" s="251">
        <v>3</v>
      </c>
      <c r="P262" s="260">
        <f t="shared" si="38"/>
        <v>12</v>
      </c>
      <c r="Q262" s="135">
        <v>5</v>
      </c>
      <c r="R262" s="135">
        <v>0</v>
      </c>
    </row>
    <row r="263" spans="3:18" x14ac:dyDescent="0.25">
      <c r="C263" s="237" t="s">
        <v>85</v>
      </c>
      <c r="D263" s="436"/>
      <c r="E263" s="251">
        <v>0</v>
      </c>
      <c r="F263" s="251">
        <v>0</v>
      </c>
      <c r="G263" s="251">
        <v>162</v>
      </c>
      <c r="H263" s="251">
        <v>0</v>
      </c>
      <c r="I263" s="251">
        <v>135029</v>
      </c>
      <c r="J263" s="251">
        <v>0</v>
      </c>
      <c r="K263" s="251">
        <v>36</v>
      </c>
      <c r="L263" s="251">
        <v>37</v>
      </c>
      <c r="M263" s="251">
        <v>33</v>
      </c>
      <c r="N263" s="251">
        <v>0</v>
      </c>
      <c r="O263" s="251">
        <v>0</v>
      </c>
      <c r="P263" s="260">
        <f t="shared" si="38"/>
        <v>33</v>
      </c>
      <c r="Q263" s="114">
        <v>133</v>
      </c>
      <c r="R263" s="114">
        <v>0</v>
      </c>
    </row>
    <row r="264" spans="3:18" x14ac:dyDescent="0.25">
      <c r="C264" s="402"/>
      <c r="D264" s="403"/>
      <c r="E264" s="252">
        <f>E259+E260+E261+E262+E263</f>
        <v>0</v>
      </c>
      <c r="F264" s="252">
        <f t="shared" ref="F264:R264" si="39">F259+F260+F261+F262+F263</f>
        <v>0</v>
      </c>
      <c r="G264" s="252">
        <f t="shared" si="39"/>
        <v>718</v>
      </c>
      <c r="H264" s="252">
        <f t="shared" si="39"/>
        <v>5109746</v>
      </c>
      <c r="I264" s="252">
        <f t="shared" si="39"/>
        <v>510777</v>
      </c>
      <c r="J264" s="252">
        <f t="shared" si="39"/>
        <v>245</v>
      </c>
      <c r="K264" s="252">
        <f t="shared" si="39"/>
        <v>206</v>
      </c>
      <c r="L264" s="252">
        <f t="shared" si="39"/>
        <v>137</v>
      </c>
      <c r="M264" s="252">
        <f t="shared" si="39"/>
        <v>123</v>
      </c>
      <c r="N264" s="252">
        <f t="shared" si="39"/>
        <v>78</v>
      </c>
      <c r="O264" s="252">
        <f t="shared" si="39"/>
        <v>66</v>
      </c>
      <c r="P264" s="252">
        <f t="shared" si="39"/>
        <v>189</v>
      </c>
      <c r="Q264" s="252">
        <f t="shared" si="39"/>
        <v>269</v>
      </c>
      <c r="R264" s="252">
        <f t="shared" si="39"/>
        <v>12</v>
      </c>
    </row>
    <row r="267" spans="3:18" ht="18.75" x14ac:dyDescent="0.3">
      <c r="C267" s="451" t="s">
        <v>281</v>
      </c>
      <c r="D267" s="451"/>
      <c r="E267" s="451"/>
      <c r="F267" s="451"/>
      <c r="G267" s="451"/>
      <c r="H267" s="451"/>
      <c r="I267" s="451"/>
      <c r="J267" s="451"/>
      <c r="K267" s="451"/>
      <c r="L267" s="451"/>
      <c r="M267" s="451"/>
      <c r="N267" s="451"/>
      <c r="O267" s="269"/>
      <c r="P267" s="269"/>
      <c r="Q267" s="269"/>
      <c r="R267" s="269"/>
    </row>
    <row r="268" spans="3:18" x14ac:dyDescent="0.25"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</row>
    <row r="269" spans="3:18" x14ac:dyDescent="0.25">
      <c r="C269" s="406" t="s">
        <v>5</v>
      </c>
      <c r="D269" s="406" t="s">
        <v>12</v>
      </c>
      <c r="E269" s="406" t="s">
        <v>6</v>
      </c>
      <c r="F269" s="406" t="s">
        <v>17</v>
      </c>
      <c r="G269" s="406" t="s">
        <v>15</v>
      </c>
      <c r="H269" s="406" t="s">
        <v>100</v>
      </c>
      <c r="I269" s="406" t="s">
        <v>14</v>
      </c>
      <c r="J269" s="406" t="s">
        <v>13</v>
      </c>
      <c r="K269" s="406" t="s">
        <v>8</v>
      </c>
      <c r="L269" s="398" t="s">
        <v>113</v>
      </c>
      <c r="M269" s="409"/>
      <c r="N269" s="409"/>
      <c r="O269" s="409"/>
      <c r="P269" s="399"/>
      <c r="Q269" s="394" t="s">
        <v>16</v>
      </c>
      <c r="R269" s="395"/>
    </row>
    <row r="270" spans="3:18" ht="30" x14ac:dyDescent="0.25">
      <c r="C270" s="407"/>
      <c r="D270" s="407"/>
      <c r="E270" s="407"/>
      <c r="F270" s="407"/>
      <c r="G270" s="407"/>
      <c r="H270" s="407"/>
      <c r="I270" s="407"/>
      <c r="J270" s="407"/>
      <c r="K270" s="407"/>
      <c r="L270" s="398" t="s">
        <v>1</v>
      </c>
      <c r="M270" s="399"/>
      <c r="N270" s="398" t="s">
        <v>2</v>
      </c>
      <c r="O270" s="399"/>
      <c r="P270" s="236" t="s">
        <v>10</v>
      </c>
      <c r="Q270" s="396"/>
      <c r="R270" s="397"/>
    </row>
    <row r="271" spans="3:18" x14ac:dyDescent="0.25">
      <c r="C271" s="408"/>
      <c r="D271" s="408"/>
      <c r="E271" s="408"/>
      <c r="F271" s="408"/>
      <c r="G271" s="408"/>
      <c r="H271" s="408"/>
      <c r="I271" s="408"/>
      <c r="J271" s="408"/>
      <c r="K271" s="408"/>
      <c r="L271" s="236" t="s">
        <v>4</v>
      </c>
      <c r="M271" s="236" t="s">
        <v>3</v>
      </c>
      <c r="N271" s="236" t="s">
        <v>4</v>
      </c>
      <c r="O271" s="236" t="s">
        <v>3</v>
      </c>
      <c r="P271" s="236" t="s">
        <v>3</v>
      </c>
      <c r="Q271" s="242" t="s">
        <v>1</v>
      </c>
      <c r="R271" s="242" t="s">
        <v>2</v>
      </c>
    </row>
    <row r="272" spans="3:18" x14ac:dyDescent="0.25">
      <c r="C272" s="238" t="s">
        <v>0</v>
      </c>
      <c r="D272" s="400">
        <v>42846</v>
      </c>
      <c r="E272" s="260">
        <v>0</v>
      </c>
      <c r="F272" s="260">
        <v>0</v>
      </c>
      <c r="G272" s="260">
        <v>339</v>
      </c>
      <c r="H272" s="245">
        <v>3618217</v>
      </c>
      <c r="I272" s="245">
        <v>97583</v>
      </c>
      <c r="J272" s="260">
        <v>93</v>
      </c>
      <c r="K272" s="260">
        <v>55</v>
      </c>
      <c r="L272" s="260">
        <v>49</v>
      </c>
      <c r="M272" s="260">
        <v>46</v>
      </c>
      <c r="N272" s="260">
        <v>45</v>
      </c>
      <c r="O272" s="260">
        <v>43</v>
      </c>
      <c r="P272" s="260">
        <f>O272+M272</f>
        <v>89</v>
      </c>
      <c r="Q272" s="261">
        <v>90</v>
      </c>
      <c r="R272" s="246">
        <v>9</v>
      </c>
    </row>
    <row r="273" spans="3:18" x14ac:dyDescent="0.25">
      <c r="C273" s="237" t="s">
        <v>24</v>
      </c>
      <c r="D273" s="401"/>
      <c r="E273" s="262">
        <v>0</v>
      </c>
      <c r="F273" s="262">
        <v>0</v>
      </c>
      <c r="G273" s="262">
        <v>80</v>
      </c>
      <c r="H273" s="110">
        <v>421580</v>
      </c>
      <c r="I273" s="110">
        <v>414523</v>
      </c>
      <c r="J273" s="262">
        <v>15</v>
      </c>
      <c r="K273" s="262">
        <v>36</v>
      </c>
      <c r="L273" s="262">
        <v>20</v>
      </c>
      <c r="M273" s="262">
        <v>20</v>
      </c>
      <c r="N273" s="262">
        <v>5</v>
      </c>
      <c r="O273" s="262">
        <v>2</v>
      </c>
      <c r="P273" s="260">
        <f t="shared" ref="P273:P276" si="40">O273+M273</f>
        <v>22</v>
      </c>
      <c r="Q273" s="262">
        <v>16</v>
      </c>
      <c r="R273" s="110">
        <v>0</v>
      </c>
    </row>
    <row r="274" spans="3:18" x14ac:dyDescent="0.25">
      <c r="C274" s="237" t="s">
        <v>25</v>
      </c>
      <c r="D274" s="401"/>
      <c r="E274" s="263">
        <v>0</v>
      </c>
      <c r="F274" s="263">
        <v>0</v>
      </c>
      <c r="G274" s="263">
        <v>313</v>
      </c>
      <c r="H274" s="253">
        <v>512865</v>
      </c>
      <c r="I274" s="253">
        <v>4514</v>
      </c>
      <c r="J274" s="263">
        <v>64</v>
      </c>
      <c r="K274" s="263">
        <v>22</v>
      </c>
      <c r="L274" s="263">
        <v>11</v>
      </c>
      <c r="M274" s="263">
        <v>11</v>
      </c>
      <c r="N274" s="263">
        <v>0</v>
      </c>
      <c r="O274" s="264">
        <v>0</v>
      </c>
      <c r="P274" s="260">
        <f t="shared" si="40"/>
        <v>11</v>
      </c>
      <c r="Q274" s="265">
        <v>7</v>
      </c>
      <c r="R274" s="112">
        <v>0</v>
      </c>
    </row>
    <row r="275" spans="3:18" x14ac:dyDescent="0.25">
      <c r="C275" s="238" t="s">
        <v>161</v>
      </c>
      <c r="D275" s="401"/>
      <c r="E275" s="249">
        <v>0</v>
      </c>
      <c r="F275" s="249">
        <v>0</v>
      </c>
      <c r="G275" s="250">
        <v>18</v>
      </c>
      <c r="H275" s="249">
        <v>0</v>
      </c>
      <c r="I275" s="249">
        <v>125272</v>
      </c>
      <c r="J275" s="249">
        <v>10</v>
      </c>
      <c r="K275" s="251">
        <v>17</v>
      </c>
      <c r="L275" s="251">
        <v>8</v>
      </c>
      <c r="M275" s="251">
        <v>9</v>
      </c>
      <c r="N275" s="251">
        <v>3</v>
      </c>
      <c r="O275" s="251">
        <v>3</v>
      </c>
      <c r="P275" s="260">
        <f t="shared" si="40"/>
        <v>12</v>
      </c>
      <c r="Q275" s="135">
        <v>5</v>
      </c>
      <c r="R275" s="135">
        <v>0</v>
      </c>
    </row>
    <row r="276" spans="3:18" x14ac:dyDescent="0.25">
      <c r="C276" s="237" t="s">
        <v>85</v>
      </c>
      <c r="D276" s="436"/>
      <c r="E276" s="251">
        <v>0</v>
      </c>
      <c r="F276" s="251">
        <v>0</v>
      </c>
      <c r="G276" s="251">
        <v>221</v>
      </c>
      <c r="H276" s="251">
        <v>0</v>
      </c>
      <c r="I276" s="251">
        <v>140860</v>
      </c>
      <c r="J276" s="251">
        <v>0</v>
      </c>
      <c r="K276" s="251">
        <v>42</v>
      </c>
      <c r="L276" s="251">
        <v>33</v>
      </c>
      <c r="M276" s="251">
        <v>35</v>
      </c>
      <c r="N276" s="251">
        <v>0</v>
      </c>
      <c r="O276" s="251">
        <v>0</v>
      </c>
      <c r="P276" s="260">
        <f t="shared" si="40"/>
        <v>35</v>
      </c>
      <c r="Q276" s="114">
        <v>137</v>
      </c>
      <c r="R276" s="114">
        <v>0</v>
      </c>
    </row>
    <row r="277" spans="3:18" x14ac:dyDescent="0.25">
      <c r="C277" s="402"/>
      <c r="D277" s="403"/>
      <c r="E277" s="252">
        <f>E272+E273+E274+E275+E276</f>
        <v>0</v>
      </c>
      <c r="F277" s="252">
        <f t="shared" ref="F277:R277" si="41">F272+F273+F274+F275+F276</f>
        <v>0</v>
      </c>
      <c r="G277" s="252">
        <f t="shared" si="41"/>
        <v>971</v>
      </c>
      <c r="H277" s="252">
        <f t="shared" si="41"/>
        <v>4552662</v>
      </c>
      <c r="I277" s="252">
        <f t="shared" si="41"/>
        <v>782752</v>
      </c>
      <c r="J277" s="252">
        <f t="shared" si="41"/>
        <v>182</v>
      </c>
      <c r="K277" s="252">
        <f t="shared" si="41"/>
        <v>172</v>
      </c>
      <c r="L277" s="252">
        <f t="shared" si="41"/>
        <v>121</v>
      </c>
      <c r="M277" s="252">
        <f t="shared" si="41"/>
        <v>121</v>
      </c>
      <c r="N277" s="252">
        <f t="shared" si="41"/>
        <v>53</v>
      </c>
      <c r="O277" s="252">
        <f t="shared" si="41"/>
        <v>48</v>
      </c>
      <c r="P277" s="252">
        <f t="shared" si="41"/>
        <v>169</v>
      </c>
      <c r="Q277" s="252">
        <f t="shared" si="41"/>
        <v>255</v>
      </c>
      <c r="R277" s="252">
        <f t="shared" si="41"/>
        <v>9</v>
      </c>
    </row>
    <row r="280" spans="3:18" ht="18.75" x14ac:dyDescent="0.3">
      <c r="C280" s="451" t="s">
        <v>282</v>
      </c>
      <c r="D280" s="451"/>
      <c r="E280" s="451"/>
      <c r="F280" s="451"/>
      <c r="G280" s="451"/>
      <c r="H280" s="451"/>
      <c r="I280" s="451"/>
      <c r="J280" s="451"/>
      <c r="K280" s="451"/>
      <c r="L280" s="451"/>
      <c r="M280" s="451"/>
      <c r="N280" s="451"/>
      <c r="O280" s="269"/>
      <c r="P280" s="269"/>
      <c r="Q280" s="269"/>
      <c r="R280" s="269"/>
    </row>
    <row r="281" spans="3:18" x14ac:dyDescent="0.25"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</row>
    <row r="282" spans="3:18" x14ac:dyDescent="0.25">
      <c r="C282" s="406" t="s">
        <v>5</v>
      </c>
      <c r="D282" s="406" t="s">
        <v>12</v>
      </c>
      <c r="E282" s="406" t="s">
        <v>6</v>
      </c>
      <c r="F282" s="406" t="s">
        <v>17</v>
      </c>
      <c r="G282" s="406" t="s">
        <v>15</v>
      </c>
      <c r="H282" s="406" t="s">
        <v>100</v>
      </c>
      <c r="I282" s="406" t="s">
        <v>14</v>
      </c>
      <c r="J282" s="406" t="s">
        <v>13</v>
      </c>
      <c r="K282" s="406" t="s">
        <v>8</v>
      </c>
      <c r="L282" s="398" t="s">
        <v>113</v>
      </c>
      <c r="M282" s="409"/>
      <c r="N282" s="409"/>
      <c r="O282" s="409"/>
      <c r="P282" s="399"/>
      <c r="Q282" s="394" t="s">
        <v>16</v>
      </c>
      <c r="R282" s="395"/>
    </row>
    <row r="283" spans="3:18" ht="30" x14ac:dyDescent="0.25">
      <c r="C283" s="407"/>
      <c r="D283" s="407"/>
      <c r="E283" s="407"/>
      <c r="F283" s="407"/>
      <c r="G283" s="407"/>
      <c r="H283" s="407"/>
      <c r="I283" s="407"/>
      <c r="J283" s="407"/>
      <c r="K283" s="407"/>
      <c r="L283" s="398" t="s">
        <v>1</v>
      </c>
      <c r="M283" s="399"/>
      <c r="N283" s="398" t="s">
        <v>2</v>
      </c>
      <c r="O283" s="399"/>
      <c r="P283" s="236" t="s">
        <v>10</v>
      </c>
      <c r="Q283" s="396"/>
      <c r="R283" s="397"/>
    </row>
    <row r="284" spans="3:18" x14ac:dyDescent="0.25">
      <c r="C284" s="408"/>
      <c r="D284" s="408"/>
      <c r="E284" s="408"/>
      <c r="F284" s="408"/>
      <c r="G284" s="408"/>
      <c r="H284" s="408"/>
      <c r="I284" s="408"/>
      <c r="J284" s="408"/>
      <c r="K284" s="408"/>
      <c r="L284" s="236" t="s">
        <v>4</v>
      </c>
      <c r="M284" s="236" t="s">
        <v>3</v>
      </c>
      <c r="N284" s="236" t="s">
        <v>4</v>
      </c>
      <c r="O284" s="236" t="s">
        <v>3</v>
      </c>
      <c r="P284" s="236" t="s">
        <v>3</v>
      </c>
      <c r="Q284" s="242" t="s">
        <v>1</v>
      </c>
      <c r="R284" s="242" t="s">
        <v>2</v>
      </c>
    </row>
    <row r="285" spans="3:18" x14ac:dyDescent="0.25">
      <c r="C285" s="238" t="s">
        <v>0</v>
      </c>
      <c r="D285" s="400">
        <v>42847</v>
      </c>
      <c r="E285" s="260">
        <v>0</v>
      </c>
      <c r="F285" s="260">
        <v>0</v>
      </c>
      <c r="G285" s="260">
        <v>139</v>
      </c>
      <c r="H285" s="245">
        <v>1857702</v>
      </c>
      <c r="I285" s="245">
        <v>56714</v>
      </c>
      <c r="J285" s="260">
        <v>98</v>
      </c>
      <c r="K285" s="260">
        <v>43</v>
      </c>
      <c r="L285" s="260">
        <v>36</v>
      </c>
      <c r="M285" s="260">
        <v>34</v>
      </c>
      <c r="N285" s="260">
        <v>24</v>
      </c>
      <c r="O285" s="260">
        <v>23</v>
      </c>
      <c r="P285" s="260">
        <f>O285+M285</f>
        <v>57</v>
      </c>
      <c r="Q285" s="261">
        <v>86</v>
      </c>
      <c r="R285" s="246">
        <v>7</v>
      </c>
    </row>
    <row r="286" spans="3:18" x14ac:dyDescent="0.25">
      <c r="C286" s="237" t="s">
        <v>24</v>
      </c>
      <c r="D286" s="401"/>
      <c r="E286" s="262">
        <v>0</v>
      </c>
      <c r="F286" s="262">
        <v>0</v>
      </c>
      <c r="G286" s="262">
        <v>63</v>
      </c>
      <c r="H286" s="110">
        <v>366400</v>
      </c>
      <c r="I286" s="110">
        <v>0</v>
      </c>
      <c r="J286" s="262">
        <v>0</v>
      </c>
      <c r="K286" s="262">
        <v>18</v>
      </c>
      <c r="L286" s="262">
        <v>7</v>
      </c>
      <c r="M286" s="262">
        <v>7</v>
      </c>
      <c r="N286" s="262">
        <v>0</v>
      </c>
      <c r="O286" s="262">
        <v>0</v>
      </c>
      <c r="P286" s="260">
        <f t="shared" ref="P286:P289" si="42">O286+M286</f>
        <v>7</v>
      </c>
      <c r="Q286" s="262">
        <v>2</v>
      </c>
      <c r="R286" s="110">
        <v>0</v>
      </c>
    </row>
    <row r="287" spans="3:18" x14ac:dyDescent="0.25">
      <c r="C287" s="237" t="s">
        <v>25</v>
      </c>
      <c r="D287" s="401"/>
      <c r="E287" s="263">
        <v>0</v>
      </c>
      <c r="F287" s="263">
        <v>0</v>
      </c>
      <c r="G287" s="263">
        <v>27</v>
      </c>
      <c r="H287" s="253">
        <v>373000</v>
      </c>
      <c r="I287" s="253">
        <v>0</v>
      </c>
      <c r="J287" s="263">
        <v>3</v>
      </c>
      <c r="K287" s="263">
        <v>20</v>
      </c>
      <c r="L287" s="263">
        <v>3</v>
      </c>
      <c r="M287" s="263">
        <v>5</v>
      </c>
      <c r="N287" s="263">
        <v>0</v>
      </c>
      <c r="O287" s="264">
        <v>0</v>
      </c>
      <c r="P287" s="260">
        <f t="shared" si="42"/>
        <v>5</v>
      </c>
      <c r="Q287" s="265">
        <v>2</v>
      </c>
      <c r="R287" s="112">
        <v>0</v>
      </c>
    </row>
    <row r="288" spans="3:18" x14ac:dyDescent="0.25">
      <c r="C288" s="238" t="s">
        <v>161</v>
      </c>
      <c r="D288" s="401"/>
      <c r="E288" s="249">
        <v>0</v>
      </c>
      <c r="F288" s="249">
        <v>0</v>
      </c>
      <c r="G288" s="250">
        <v>108</v>
      </c>
      <c r="H288" s="249">
        <v>112672</v>
      </c>
      <c r="I288" s="249">
        <v>0</v>
      </c>
      <c r="J288" s="249">
        <v>10</v>
      </c>
      <c r="K288" s="251">
        <v>17</v>
      </c>
      <c r="L288" s="251">
        <v>8</v>
      </c>
      <c r="M288" s="251">
        <v>8</v>
      </c>
      <c r="N288" s="251">
        <v>3</v>
      </c>
      <c r="O288" s="251">
        <v>2</v>
      </c>
      <c r="P288" s="260">
        <f t="shared" si="42"/>
        <v>10</v>
      </c>
      <c r="Q288" s="135">
        <v>5</v>
      </c>
      <c r="R288" s="135">
        <v>0</v>
      </c>
    </row>
    <row r="289" spans="3:18" x14ac:dyDescent="0.25">
      <c r="C289" s="237" t="s">
        <v>85</v>
      </c>
      <c r="D289" s="436"/>
      <c r="E289" s="251">
        <v>0</v>
      </c>
      <c r="F289" s="251">
        <v>0</v>
      </c>
      <c r="G289" s="251">
        <v>162</v>
      </c>
      <c r="H289" s="251">
        <v>0</v>
      </c>
      <c r="I289" s="251">
        <v>0</v>
      </c>
      <c r="J289" s="251">
        <v>0</v>
      </c>
      <c r="K289" s="251">
        <v>0</v>
      </c>
      <c r="L289" s="251">
        <v>11</v>
      </c>
      <c r="M289" s="251">
        <v>11</v>
      </c>
      <c r="N289" s="251">
        <v>0</v>
      </c>
      <c r="O289" s="251">
        <v>0</v>
      </c>
      <c r="P289" s="260">
        <f t="shared" si="42"/>
        <v>11</v>
      </c>
      <c r="Q289" s="114">
        <v>0</v>
      </c>
      <c r="R289" s="114">
        <v>0</v>
      </c>
    </row>
    <row r="290" spans="3:18" x14ac:dyDescent="0.25">
      <c r="C290" s="402"/>
      <c r="D290" s="403"/>
      <c r="E290" s="252">
        <f>E285+E286+E287+E288+E289</f>
        <v>0</v>
      </c>
      <c r="F290" s="252">
        <f t="shared" ref="F290:R290" si="43">F285+F286+F287+F288+F289</f>
        <v>0</v>
      </c>
      <c r="G290" s="252">
        <f t="shared" si="43"/>
        <v>499</v>
      </c>
      <c r="H290" s="252">
        <f t="shared" si="43"/>
        <v>2709774</v>
      </c>
      <c r="I290" s="252">
        <f t="shared" si="43"/>
        <v>56714</v>
      </c>
      <c r="J290" s="252">
        <f t="shared" si="43"/>
        <v>111</v>
      </c>
      <c r="K290" s="252">
        <f t="shared" si="43"/>
        <v>98</v>
      </c>
      <c r="L290" s="252">
        <f t="shared" si="43"/>
        <v>65</v>
      </c>
      <c r="M290" s="252">
        <f t="shared" si="43"/>
        <v>65</v>
      </c>
      <c r="N290" s="252">
        <f t="shared" si="43"/>
        <v>27</v>
      </c>
      <c r="O290" s="252">
        <f t="shared" si="43"/>
        <v>25</v>
      </c>
      <c r="P290" s="252">
        <f t="shared" si="43"/>
        <v>90</v>
      </c>
      <c r="Q290" s="252">
        <f t="shared" si="43"/>
        <v>95</v>
      </c>
      <c r="R290" s="252">
        <f t="shared" si="43"/>
        <v>7</v>
      </c>
    </row>
    <row r="293" spans="3:18" ht="18.75" x14ac:dyDescent="0.3">
      <c r="C293" s="451" t="s">
        <v>283</v>
      </c>
      <c r="D293" s="451"/>
      <c r="E293" s="451"/>
      <c r="F293" s="451"/>
      <c r="G293" s="451"/>
      <c r="H293" s="451"/>
      <c r="I293" s="451"/>
      <c r="J293" s="451"/>
      <c r="K293" s="451"/>
      <c r="L293" s="451"/>
      <c r="M293" s="451"/>
      <c r="N293" s="451"/>
      <c r="O293" s="269"/>
      <c r="P293" s="269"/>
      <c r="Q293" s="269"/>
      <c r="R293" s="269"/>
    </row>
    <row r="294" spans="3:18" x14ac:dyDescent="0.25"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</row>
    <row r="295" spans="3:18" x14ac:dyDescent="0.25">
      <c r="C295" s="406" t="s">
        <v>5</v>
      </c>
      <c r="D295" s="406" t="s">
        <v>12</v>
      </c>
      <c r="E295" s="406" t="s">
        <v>6</v>
      </c>
      <c r="F295" s="406" t="s">
        <v>17</v>
      </c>
      <c r="G295" s="406" t="s">
        <v>15</v>
      </c>
      <c r="H295" s="406" t="s">
        <v>100</v>
      </c>
      <c r="I295" s="406" t="s">
        <v>14</v>
      </c>
      <c r="J295" s="406" t="s">
        <v>13</v>
      </c>
      <c r="K295" s="406" t="s">
        <v>8</v>
      </c>
      <c r="L295" s="398" t="s">
        <v>113</v>
      </c>
      <c r="M295" s="409"/>
      <c r="N295" s="409"/>
      <c r="O295" s="409"/>
      <c r="P295" s="399"/>
      <c r="Q295" s="394" t="s">
        <v>16</v>
      </c>
      <c r="R295" s="395"/>
    </row>
    <row r="296" spans="3:18" ht="30" x14ac:dyDescent="0.25">
      <c r="C296" s="407"/>
      <c r="D296" s="407"/>
      <c r="E296" s="407"/>
      <c r="F296" s="407"/>
      <c r="G296" s="407"/>
      <c r="H296" s="407"/>
      <c r="I296" s="407"/>
      <c r="J296" s="407"/>
      <c r="K296" s="407"/>
      <c r="L296" s="398" t="s">
        <v>1</v>
      </c>
      <c r="M296" s="399"/>
      <c r="N296" s="398" t="s">
        <v>2</v>
      </c>
      <c r="O296" s="399"/>
      <c r="P296" s="236" t="s">
        <v>10</v>
      </c>
      <c r="Q296" s="396"/>
      <c r="R296" s="397"/>
    </row>
    <row r="297" spans="3:18" x14ac:dyDescent="0.25">
      <c r="C297" s="408"/>
      <c r="D297" s="408"/>
      <c r="E297" s="408"/>
      <c r="F297" s="408"/>
      <c r="G297" s="408"/>
      <c r="H297" s="408"/>
      <c r="I297" s="408"/>
      <c r="J297" s="408"/>
      <c r="K297" s="408"/>
      <c r="L297" s="236" t="s">
        <v>4</v>
      </c>
      <c r="M297" s="236" t="s">
        <v>3</v>
      </c>
      <c r="N297" s="236" t="s">
        <v>4</v>
      </c>
      <c r="O297" s="236" t="s">
        <v>3</v>
      </c>
      <c r="P297" s="236" t="s">
        <v>3</v>
      </c>
      <c r="Q297" s="242" t="s">
        <v>1</v>
      </c>
      <c r="R297" s="242" t="s">
        <v>2</v>
      </c>
    </row>
    <row r="298" spans="3:18" x14ac:dyDescent="0.25">
      <c r="C298" s="238" t="s">
        <v>0</v>
      </c>
      <c r="D298" s="400">
        <v>42848</v>
      </c>
      <c r="E298" s="260">
        <v>0</v>
      </c>
      <c r="F298" s="260">
        <v>0</v>
      </c>
      <c r="G298" s="260">
        <v>129</v>
      </c>
      <c r="H298" s="245">
        <v>3377230</v>
      </c>
      <c r="I298" s="245">
        <v>142056</v>
      </c>
      <c r="J298" s="260">
        <v>117</v>
      </c>
      <c r="K298" s="260">
        <v>58</v>
      </c>
      <c r="L298" s="260">
        <v>17</v>
      </c>
      <c r="M298" s="260">
        <v>15</v>
      </c>
      <c r="N298" s="260">
        <v>48</v>
      </c>
      <c r="O298" s="260">
        <v>45</v>
      </c>
      <c r="P298" s="260">
        <f>O298+M298</f>
        <v>60</v>
      </c>
      <c r="Q298" s="261">
        <v>19</v>
      </c>
      <c r="R298" s="246">
        <v>9</v>
      </c>
    </row>
    <row r="299" spans="3:18" x14ac:dyDescent="0.25">
      <c r="C299" s="237" t="s">
        <v>24</v>
      </c>
      <c r="D299" s="401"/>
      <c r="E299" s="262">
        <v>0</v>
      </c>
      <c r="F299" s="262">
        <v>0</v>
      </c>
      <c r="G299" s="262">
        <v>0</v>
      </c>
      <c r="H299" s="110">
        <v>607760</v>
      </c>
      <c r="I299" s="110">
        <v>0</v>
      </c>
      <c r="J299" s="262">
        <v>0</v>
      </c>
      <c r="K299" s="262">
        <v>70</v>
      </c>
      <c r="L299" s="262">
        <v>4</v>
      </c>
      <c r="M299" s="262">
        <v>3</v>
      </c>
      <c r="N299" s="262">
        <v>3</v>
      </c>
      <c r="O299" s="262">
        <v>5</v>
      </c>
      <c r="P299" s="260">
        <f t="shared" ref="P299:P302" si="44">O299+M299</f>
        <v>8</v>
      </c>
      <c r="Q299" s="262">
        <v>2</v>
      </c>
      <c r="R299" s="110">
        <v>0</v>
      </c>
    </row>
    <row r="300" spans="3:18" x14ac:dyDescent="0.25">
      <c r="C300" s="237" t="s">
        <v>25</v>
      </c>
      <c r="D300" s="401"/>
      <c r="E300" s="263">
        <v>0</v>
      </c>
      <c r="F300" s="263">
        <v>0</v>
      </c>
      <c r="G300" s="263">
        <v>0</v>
      </c>
      <c r="H300" s="253">
        <v>375000</v>
      </c>
      <c r="I300" s="253">
        <v>0</v>
      </c>
      <c r="J300" s="263">
        <v>0</v>
      </c>
      <c r="K300" s="263">
        <v>18</v>
      </c>
      <c r="L300" s="263">
        <v>1</v>
      </c>
      <c r="M300" s="263">
        <v>1</v>
      </c>
      <c r="N300" s="263">
        <v>0</v>
      </c>
      <c r="O300" s="264">
        <v>0</v>
      </c>
      <c r="P300" s="260">
        <f t="shared" si="44"/>
        <v>1</v>
      </c>
      <c r="Q300" s="265">
        <v>0</v>
      </c>
      <c r="R300" s="112">
        <v>0</v>
      </c>
    </row>
    <row r="301" spans="3:18" x14ac:dyDescent="0.25">
      <c r="C301" s="238" t="s">
        <v>161</v>
      </c>
      <c r="D301" s="401"/>
      <c r="E301" s="249">
        <v>0</v>
      </c>
      <c r="F301" s="249">
        <v>0</v>
      </c>
      <c r="G301" s="250">
        <v>0</v>
      </c>
      <c r="H301" s="249">
        <v>119812</v>
      </c>
      <c r="I301" s="249">
        <v>0</v>
      </c>
      <c r="J301" s="249">
        <v>10</v>
      </c>
      <c r="K301" s="251">
        <v>17</v>
      </c>
      <c r="L301" s="251">
        <v>8</v>
      </c>
      <c r="M301" s="251">
        <v>8</v>
      </c>
      <c r="N301" s="251">
        <v>3</v>
      </c>
      <c r="O301" s="251">
        <v>2</v>
      </c>
      <c r="P301" s="260">
        <f t="shared" si="44"/>
        <v>10</v>
      </c>
      <c r="Q301" s="135">
        <v>5</v>
      </c>
      <c r="R301" s="135">
        <v>0</v>
      </c>
    </row>
    <row r="302" spans="3:18" x14ac:dyDescent="0.25">
      <c r="C302" s="237" t="s">
        <v>85</v>
      </c>
      <c r="D302" s="436"/>
      <c r="E302" s="251">
        <v>0</v>
      </c>
      <c r="F302" s="251">
        <v>0</v>
      </c>
      <c r="G302" s="251">
        <v>105</v>
      </c>
      <c r="H302" s="251">
        <v>0</v>
      </c>
      <c r="I302" s="251">
        <v>0</v>
      </c>
      <c r="J302" s="251">
        <v>0</v>
      </c>
      <c r="K302" s="251">
        <v>0</v>
      </c>
      <c r="L302" s="251">
        <v>0</v>
      </c>
      <c r="M302" s="251">
        <v>6</v>
      </c>
      <c r="N302" s="251">
        <v>0</v>
      </c>
      <c r="O302" s="251">
        <v>0</v>
      </c>
      <c r="P302" s="260">
        <f t="shared" si="44"/>
        <v>6</v>
      </c>
      <c r="Q302" s="114">
        <v>0</v>
      </c>
      <c r="R302" s="114">
        <v>0</v>
      </c>
    </row>
    <row r="303" spans="3:18" x14ac:dyDescent="0.25">
      <c r="C303" s="402"/>
      <c r="D303" s="403"/>
      <c r="E303" s="252">
        <f>E298+E299+E300+E301+E302</f>
        <v>0</v>
      </c>
      <c r="F303" s="252">
        <f t="shared" ref="F303:R303" si="45">F298+F299+F300+F301+F302</f>
        <v>0</v>
      </c>
      <c r="G303" s="252">
        <f t="shared" si="45"/>
        <v>234</v>
      </c>
      <c r="H303" s="252">
        <f t="shared" si="45"/>
        <v>4479802</v>
      </c>
      <c r="I303" s="252">
        <f t="shared" si="45"/>
        <v>142056</v>
      </c>
      <c r="J303" s="252">
        <f t="shared" si="45"/>
        <v>127</v>
      </c>
      <c r="K303" s="252">
        <f t="shared" si="45"/>
        <v>163</v>
      </c>
      <c r="L303" s="252">
        <f t="shared" si="45"/>
        <v>30</v>
      </c>
      <c r="M303" s="252">
        <f t="shared" si="45"/>
        <v>33</v>
      </c>
      <c r="N303" s="252">
        <f t="shared" si="45"/>
        <v>54</v>
      </c>
      <c r="O303" s="252">
        <f t="shared" si="45"/>
        <v>52</v>
      </c>
      <c r="P303" s="252">
        <f t="shared" si="45"/>
        <v>85</v>
      </c>
      <c r="Q303" s="252">
        <f t="shared" si="45"/>
        <v>26</v>
      </c>
      <c r="R303" s="252">
        <f t="shared" si="45"/>
        <v>9</v>
      </c>
    </row>
    <row r="306" spans="3:18" ht="18.75" x14ac:dyDescent="0.3">
      <c r="C306" s="451" t="s">
        <v>284</v>
      </c>
      <c r="D306" s="451"/>
      <c r="E306" s="451"/>
      <c r="F306" s="451"/>
      <c r="G306" s="451"/>
      <c r="H306" s="451"/>
      <c r="I306" s="451"/>
      <c r="J306" s="451"/>
      <c r="K306" s="451"/>
      <c r="L306" s="451"/>
      <c r="M306" s="451"/>
      <c r="N306" s="451"/>
      <c r="O306" s="269"/>
      <c r="P306" s="269"/>
      <c r="Q306" s="269"/>
      <c r="R306" s="269"/>
    </row>
    <row r="307" spans="3:18" x14ac:dyDescent="0.25"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</row>
    <row r="308" spans="3:18" x14ac:dyDescent="0.25">
      <c r="C308" s="406" t="s">
        <v>5</v>
      </c>
      <c r="D308" s="406" t="s">
        <v>12</v>
      </c>
      <c r="E308" s="406" t="s">
        <v>6</v>
      </c>
      <c r="F308" s="406" t="s">
        <v>17</v>
      </c>
      <c r="G308" s="406" t="s">
        <v>15</v>
      </c>
      <c r="H308" s="406" t="s">
        <v>100</v>
      </c>
      <c r="I308" s="406" t="s">
        <v>14</v>
      </c>
      <c r="J308" s="406" t="s">
        <v>13</v>
      </c>
      <c r="K308" s="406" t="s">
        <v>8</v>
      </c>
      <c r="L308" s="398" t="s">
        <v>113</v>
      </c>
      <c r="M308" s="409"/>
      <c r="N308" s="409"/>
      <c r="O308" s="409"/>
      <c r="P308" s="399"/>
      <c r="Q308" s="394" t="s">
        <v>16</v>
      </c>
      <c r="R308" s="395"/>
    </row>
    <row r="309" spans="3:18" ht="30" x14ac:dyDescent="0.25">
      <c r="C309" s="407"/>
      <c r="D309" s="407"/>
      <c r="E309" s="407"/>
      <c r="F309" s="407"/>
      <c r="G309" s="407"/>
      <c r="H309" s="407"/>
      <c r="I309" s="407"/>
      <c r="J309" s="407"/>
      <c r="K309" s="407"/>
      <c r="L309" s="398" t="s">
        <v>1</v>
      </c>
      <c r="M309" s="399"/>
      <c r="N309" s="398" t="s">
        <v>2</v>
      </c>
      <c r="O309" s="399"/>
      <c r="P309" s="236" t="s">
        <v>10</v>
      </c>
      <c r="Q309" s="396"/>
      <c r="R309" s="397"/>
    </row>
    <row r="310" spans="3:18" x14ac:dyDescent="0.25">
      <c r="C310" s="408"/>
      <c r="D310" s="408"/>
      <c r="E310" s="408"/>
      <c r="F310" s="408"/>
      <c r="G310" s="408"/>
      <c r="H310" s="408"/>
      <c r="I310" s="408"/>
      <c r="J310" s="408"/>
      <c r="K310" s="408"/>
      <c r="L310" s="236" t="s">
        <v>4</v>
      </c>
      <c r="M310" s="236" t="s">
        <v>3</v>
      </c>
      <c r="N310" s="236" t="s">
        <v>4</v>
      </c>
      <c r="O310" s="236" t="s">
        <v>3</v>
      </c>
      <c r="P310" s="236" t="s">
        <v>3</v>
      </c>
      <c r="Q310" s="242" t="s">
        <v>1</v>
      </c>
      <c r="R310" s="242" t="s">
        <v>2</v>
      </c>
    </row>
    <row r="311" spans="3:18" x14ac:dyDescent="0.25">
      <c r="C311" s="238" t="s">
        <v>0</v>
      </c>
      <c r="D311" s="400">
        <v>42849</v>
      </c>
      <c r="E311" s="260">
        <v>0</v>
      </c>
      <c r="F311" s="260">
        <v>0</v>
      </c>
      <c r="G311" s="260">
        <v>220</v>
      </c>
      <c r="H311" s="245">
        <v>2872184</v>
      </c>
      <c r="I311" s="245">
        <v>152098</v>
      </c>
      <c r="J311" s="260">
        <v>150</v>
      </c>
      <c r="K311" s="260">
        <v>60</v>
      </c>
      <c r="L311" s="260">
        <v>51</v>
      </c>
      <c r="M311" s="260">
        <v>39</v>
      </c>
      <c r="N311" s="260">
        <v>45</v>
      </c>
      <c r="O311" s="260">
        <v>41</v>
      </c>
      <c r="P311" s="260">
        <f>O311+M311</f>
        <v>80</v>
      </c>
      <c r="Q311" s="261">
        <v>82</v>
      </c>
      <c r="R311" s="246">
        <v>11</v>
      </c>
    </row>
    <row r="312" spans="3:18" x14ac:dyDescent="0.25">
      <c r="C312" s="237" t="s">
        <v>24</v>
      </c>
      <c r="D312" s="401"/>
      <c r="E312" s="262">
        <v>0</v>
      </c>
      <c r="F312" s="262">
        <v>0</v>
      </c>
      <c r="G312" s="262">
        <v>108</v>
      </c>
      <c r="H312" s="110">
        <v>848640</v>
      </c>
      <c r="I312" s="110">
        <v>28400</v>
      </c>
      <c r="J312" s="262">
        <v>1</v>
      </c>
      <c r="K312" s="262">
        <v>9</v>
      </c>
      <c r="L312" s="262">
        <v>20</v>
      </c>
      <c r="M312" s="262">
        <v>20</v>
      </c>
      <c r="N312" s="262">
        <v>4</v>
      </c>
      <c r="O312" s="262">
        <v>5</v>
      </c>
      <c r="P312" s="260">
        <f t="shared" ref="P312:P315" si="46">O312+M312</f>
        <v>25</v>
      </c>
      <c r="Q312" s="262">
        <v>8</v>
      </c>
      <c r="R312" s="110">
        <v>0</v>
      </c>
    </row>
    <row r="313" spans="3:18" x14ac:dyDescent="0.25">
      <c r="C313" s="237" t="s">
        <v>25</v>
      </c>
      <c r="D313" s="401"/>
      <c r="E313" s="263">
        <v>0</v>
      </c>
      <c r="F313" s="263">
        <v>0</v>
      </c>
      <c r="G313" s="263">
        <v>231</v>
      </c>
      <c r="H313" s="253">
        <v>531946</v>
      </c>
      <c r="I313" s="253">
        <v>4664</v>
      </c>
      <c r="J313" s="263">
        <v>58</v>
      </c>
      <c r="K313" s="263">
        <v>22</v>
      </c>
      <c r="L313" s="263">
        <v>11</v>
      </c>
      <c r="M313" s="263">
        <v>12</v>
      </c>
      <c r="N313" s="263">
        <v>0</v>
      </c>
      <c r="O313" s="264">
        <v>0</v>
      </c>
      <c r="P313" s="260">
        <f t="shared" si="46"/>
        <v>12</v>
      </c>
      <c r="Q313" s="265">
        <v>8</v>
      </c>
      <c r="R313" s="112">
        <v>0</v>
      </c>
    </row>
    <row r="314" spans="3:18" x14ac:dyDescent="0.25">
      <c r="C314" s="238" t="s">
        <v>161</v>
      </c>
      <c r="D314" s="401"/>
      <c r="E314" s="249">
        <v>0</v>
      </c>
      <c r="F314" s="249">
        <v>0</v>
      </c>
      <c r="G314" s="250">
        <v>72</v>
      </c>
      <c r="H314" s="249">
        <v>90712</v>
      </c>
      <c r="I314" s="249">
        <v>0</v>
      </c>
      <c r="J314" s="249">
        <v>10</v>
      </c>
      <c r="K314" s="251">
        <v>17</v>
      </c>
      <c r="L314" s="251">
        <v>8</v>
      </c>
      <c r="M314" s="251">
        <v>8</v>
      </c>
      <c r="N314" s="251">
        <v>3</v>
      </c>
      <c r="O314" s="251">
        <v>2</v>
      </c>
      <c r="P314" s="260">
        <f t="shared" si="46"/>
        <v>10</v>
      </c>
      <c r="Q314" s="135">
        <v>5</v>
      </c>
      <c r="R314" s="135">
        <v>0</v>
      </c>
    </row>
    <row r="315" spans="3:18" x14ac:dyDescent="0.25">
      <c r="C315" s="237" t="s">
        <v>85</v>
      </c>
      <c r="D315" s="436"/>
      <c r="E315" s="251">
        <v>0</v>
      </c>
      <c r="F315" s="251">
        <v>0</v>
      </c>
      <c r="G315" s="251">
        <v>305</v>
      </c>
      <c r="H315" s="251">
        <v>0</v>
      </c>
      <c r="I315" s="251">
        <v>129470</v>
      </c>
      <c r="J315" s="251">
        <v>0</v>
      </c>
      <c r="K315" s="251">
        <v>44</v>
      </c>
      <c r="L315" s="251">
        <v>35</v>
      </c>
      <c r="M315" s="251">
        <v>31</v>
      </c>
      <c r="N315" s="251">
        <v>0</v>
      </c>
      <c r="O315" s="251">
        <v>0</v>
      </c>
      <c r="P315" s="260">
        <f t="shared" si="46"/>
        <v>31</v>
      </c>
      <c r="Q315" s="114">
        <v>130</v>
      </c>
      <c r="R315" s="114">
        <v>0</v>
      </c>
    </row>
    <row r="316" spans="3:18" x14ac:dyDescent="0.25">
      <c r="C316" s="402"/>
      <c r="D316" s="403"/>
      <c r="E316" s="252">
        <f>E311+E312+E313+E314+E315</f>
        <v>0</v>
      </c>
      <c r="F316" s="252">
        <f t="shared" ref="F316:R316" si="47">F311+F312+F313+F314+F315</f>
        <v>0</v>
      </c>
      <c r="G316" s="252">
        <f t="shared" si="47"/>
        <v>936</v>
      </c>
      <c r="H316" s="252">
        <f t="shared" si="47"/>
        <v>4343482</v>
      </c>
      <c r="I316" s="252">
        <f t="shared" si="47"/>
        <v>314632</v>
      </c>
      <c r="J316" s="252">
        <f t="shared" si="47"/>
        <v>219</v>
      </c>
      <c r="K316" s="252">
        <f t="shared" si="47"/>
        <v>152</v>
      </c>
      <c r="L316" s="252">
        <f t="shared" si="47"/>
        <v>125</v>
      </c>
      <c r="M316" s="252">
        <f t="shared" si="47"/>
        <v>110</v>
      </c>
      <c r="N316" s="252">
        <f t="shared" si="47"/>
        <v>52</v>
      </c>
      <c r="O316" s="252">
        <f t="shared" si="47"/>
        <v>48</v>
      </c>
      <c r="P316" s="252">
        <f t="shared" si="47"/>
        <v>158</v>
      </c>
      <c r="Q316" s="252">
        <f t="shared" si="47"/>
        <v>233</v>
      </c>
      <c r="R316" s="252">
        <f t="shared" si="47"/>
        <v>11</v>
      </c>
    </row>
    <row r="319" spans="3:18" ht="18.75" x14ac:dyDescent="0.3">
      <c r="C319" s="451" t="s">
        <v>285</v>
      </c>
      <c r="D319" s="451"/>
      <c r="E319" s="451"/>
      <c r="F319" s="451"/>
      <c r="G319" s="451"/>
      <c r="H319" s="451"/>
      <c r="I319" s="451"/>
      <c r="J319" s="451"/>
      <c r="K319" s="451"/>
      <c r="L319" s="451"/>
      <c r="M319" s="451"/>
      <c r="N319" s="451"/>
      <c r="O319" s="269"/>
      <c r="P319" s="269"/>
      <c r="Q319" s="269"/>
      <c r="R319" s="269"/>
    </row>
    <row r="320" spans="3:18" x14ac:dyDescent="0.25"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</row>
    <row r="321" spans="3:18" x14ac:dyDescent="0.25">
      <c r="C321" s="406" t="s">
        <v>5</v>
      </c>
      <c r="D321" s="406" t="s">
        <v>12</v>
      </c>
      <c r="E321" s="406" t="s">
        <v>6</v>
      </c>
      <c r="F321" s="406" t="s">
        <v>17</v>
      </c>
      <c r="G321" s="406" t="s">
        <v>15</v>
      </c>
      <c r="H321" s="406" t="s">
        <v>100</v>
      </c>
      <c r="I321" s="406" t="s">
        <v>14</v>
      </c>
      <c r="J321" s="406" t="s">
        <v>13</v>
      </c>
      <c r="K321" s="406" t="s">
        <v>8</v>
      </c>
      <c r="L321" s="398" t="s">
        <v>113</v>
      </c>
      <c r="M321" s="409"/>
      <c r="N321" s="409"/>
      <c r="O321" s="409"/>
      <c r="P321" s="399"/>
      <c r="Q321" s="394" t="s">
        <v>16</v>
      </c>
      <c r="R321" s="395"/>
    </row>
    <row r="322" spans="3:18" ht="30" x14ac:dyDescent="0.25">
      <c r="C322" s="407"/>
      <c r="D322" s="407"/>
      <c r="E322" s="407"/>
      <c r="F322" s="407"/>
      <c r="G322" s="407"/>
      <c r="H322" s="407"/>
      <c r="I322" s="407"/>
      <c r="J322" s="407"/>
      <c r="K322" s="407"/>
      <c r="L322" s="398" t="s">
        <v>1</v>
      </c>
      <c r="M322" s="399"/>
      <c r="N322" s="398" t="s">
        <v>2</v>
      </c>
      <c r="O322" s="399"/>
      <c r="P322" s="236" t="s">
        <v>10</v>
      </c>
      <c r="Q322" s="396"/>
      <c r="R322" s="397"/>
    </row>
    <row r="323" spans="3:18" x14ac:dyDescent="0.25">
      <c r="C323" s="408"/>
      <c r="D323" s="408"/>
      <c r="E323" s="408"/>
      <c r="F323" s="408"/>
      <c r="G323" s="408"/>
      <c r="H323" s="408"/>
      <c r="I323" s="408"/>
      <c r="J323" s="408"/>
      <c r="K323" s="408"/>
      <c r="L323" s="236" t="s">
        <v>4</v>
      </c>
      <c r="M323" s="236" t="s">
        <v>3</v>
      </c>
      <c r="N323" s="236" t="s">
        <v>4</v>
      </c>
      <c r="O323" s="236" t="s">
        <v>3</v>
      </c>
      <c r="P323" s="236" t="s">
        <v>3</v>
      </c>
      <c r="Q323" s="242" t="s">
        <v>1</v>
      </c>
      <c r="R323" s="242" t="s">
        <v>2</v>
      </c>
    </row>
    <row r="324" spans="3:18" x14ac:dyDescent="0.25">
      <c r="C324" s="238" t="s">
        <v>0</v>
      </c>
      <c r="D324" s="400">
        <v>42850</v>
      </c>
      <c r="E324" s="260">
        <v>0</v>
      </c>
      <c r="F324" s="260">
        <v>0</v>
      </c>
      <c r="G324" s="260">
        <v>309</v>
      </c>
      <c r="H324" s="245">
        <v>4505373</v>
      </c>
      <c r="I324" s="245">
        <v>223376</v>
      </c>
      <c r="J324" s="260">
        <v>142</v>
      </c>
      <c r="K324" s="260">
        <v>82</v>
      </c>
      <c r="L324" s="260">
        <v>58</v>
      </c>
      <c r="M324" s="260">
        <v>58</v>
      </c>
      <c r="N324" s="260">
        <v>59</v>
      </c>
      <c r="O324" s="260">
        <v>58</v>
      </c>
      <c r="P324" s="260">
        <f>O324+M324</f>
        <v>116</v>
      </c>
      <c r="Q324" s="261">
        <v>91</v>
      </c>
      <c r="R324" s="246">
        <v>11</v>
      </c>
    </row>
    <row r="325" spans="3:18" x14ac:dyDescent="0.25">
      <c r="C325" s="237" t="s">
        <v>24</v>
      </c>
      <c r="D325" s="401"/>
      <c r="E325" s="262">
        <v>0</v>
      </c>
      <c r="F325" s="262">
        <v>0</v>
      </c>
      <c r="G325" s="262">
        <v>129</v>
      </c>
      <c r="H325" s="110">
        <v>941150</v>
      </c>
      <c r="I325" s="110">
        <v>69700</v>
      </c>
      <c r="J325" s="262">
        <v>15</v>
      </c>
      <c r="K325" s="262">
        <v>12</v>
      </c>
      <c r="L325" s="262">
        <v>20</v>
      </c>
      <c r="M325" s="262">
        <v>18</v>
      </c>
      <c r="N325" s="262">
        <v>4</v>
      </c>
      <c r="O325" s="262">
        <v>5</v>
      </c>
      <c r="P325" s="260">
        <f t="shared" ref="P325:P328" si="48">O325+M325</f>
        <v>23</v>
      </c>
      <c r="Q325" s="262">
        <v>16</v>
      </c>
      <c r="R325" s="110">
        <v>0</v>
      </c>
    </row>
    <row r="326" spans="3:18" x14ac:dyDescent="0.25">
      <c r="C326" s="237" t="s">
        <v>25</v>
      </c>
      <c r="D326" s="401"/>
      <c r="E326" s="263">
        <v>0</v>
      </c>
      <c r="F326" s="263">
        <v>0</v>
      </c>
      <c r="G326" s="263">
        <v>89</v>
      </c>
      <c r="H326" s="253">
        <v>508611</v>
      </c>
      <c r="I326" s="253">
        <v>4664</v>
      </c>
      <c r="J326" s="263">
        <v>66</v>
      </c>
      <c r="K326" s="263">
        <v>16</v>
      </c>
      <c r="L326" s="263">
        <v>13</v>
      </c>
      <c r="M326" s="263">
        <v>12</v>
      </c>
      <c r="N326" s="263">
        <v>0</v>
      </c>
      <c r="O326" s="264">
        <v>0</v>
      </c>
      <c r="P326" s="260">
        <f t="shared" si="48"/>
        <v>12</v>
      </c>
      <c r="Q326" s="265">
        <v>8</v>
      </c>
      <c r="R326" s="112">
        <v>0</v>
      </c>
    </row>
    <row r="327" spans="3:18" x14ac:dyDescent="0.25">
      <c r="C327" s="238" t="s">
        <v>161</v>
      </c>
      <c r="D327" s="401"/>
      <c r="E327" s="249">
        <v>0</v>
      </c>
      <c r="F327" s="249">
        <v>0</v>
      </c>
      <c r="G327" s="250">
        <v>9</v>
      </c>
      <c r="H327" s="249">
        <v>104532</v>
      </c>
      <c r="I327" s="249">
        <v>0</v>
      </c>
      <c r="J327" s="249">
        <v>12</v>
      </c>
      <c r="K327" s="251">
        <v>15</v>
      </c>
      <c r="L327" s="251">
        <v>8</v>
      </c>
      <c r="M327" s="251">
        <v>8</v>
      </c>
      <c r="N327" s="251">
        <v>3</v>
      </c>
      <c r="O327" s="251">
        <v>2</v>
      </c>
      <c r="P327" s="260">
        <f t="shared" si="48"/>
        <v>10</v>
      </c>
      <c r="Q327" s="135">
        <v>4</v>
      </c>
      <c r="R327" s="135">
        <v>0</v>
      </c>
    </row>
    <row r="328" spans="3:18" x14ac:dyDescent="0.25">
      <c r="C328" s="237" t="s">
        <v>85</v>
      </c>
      <c r="D328" s="436"/>
      <c r="E328" s="251">
        <v>0</v>
      </c>
      <c r="F328" s="251">
        <v>0</v>
      </c>
      <c r="G328" s="251">
        <v>114</v>
      </c>
      <c r="H328" s="251">
        <v>0</v>
      </c>
      <c r="I328" s="251">
        <v>84169</v>
      </c>
      <c r="J328" s="251">
        <v>0</v>
      </c>
      <c r="K328" s="251">
        <v>32</v>
      </c>
      <c r="L328" s="251">
        <v>31</v>
      </c>
      <c r="M328" s="251">
        <v>31</v>
      </c>
      <c r="N328" s="251">
        <v>0</v>
      </c>
      <c r="O328" s="251">
        <v>0</v>
      </c>
      <c r="P328" s="260">
        <f t="shared" si="48"/>
        <v>31</v>
      </c>
      <c r="Q328" s="114">
        <v>137</v>
      </c>
      <c r="R328" s="114">
        <v>0</v>
      </c>
    </row>
    <row r="329" spans="3:18" x14ac:dyDescent="0.25">
      <c r="C329" s="402"/>
      <c r="D329" s="403"/>
      <c r="E329" s="252">
        <f>E324+E325+E326+E327+E328</f>
        <v>0</v>
      </c>
      <c r="F329" s="252">
        <f t="shared" ref="F329:R329" si="49">F324+F325+F326+F327+F328</f>
        <v>0</v>
      </c>
      <c r="G329" s="252">
        <f t="shared" si="49"/>
        <v>650</v>
      </c>
      <c r="H329" s="252">
        <f t="shared" si="49"/>
        <v>6059666</v>
      </c>
      <c r="I329" s="252">
        <f t="shared" si="49"/>
        <v>381909</v>
      </c>
      <c r="J329" s="252">
        <f t="shared" si="49"/>
        <v>235</v>
      </c>
      <c r="K329" s="252">
        <f t="shared" si="49"/>
        <v>157</v>
      </c>
      <c r="L329" s="252">
        <f t="shared" si="49"/>
        <v>130</v>
      </c>
      <c r="M329" s="252">
        <f t="shared" si="49"/>
        <v>127</v>
      </c>
      <c r="N329" s="252">
        <f t="shared" si="49"/>
        <v>66</v>
      </c>
      <c r="O329" s="252">
        <f t="shared" si="49"/>
        <v>65</v>
      </c>
      <c r="P329" s="252">
        <f t="shared" si="49"/>
        <v>192</v>
      </c>
      <c r="Q329" s="252">
        <f t="shared" si="49"/>
        <v>256</v>
      </c>
      <c r="R329" s="252">
        <f t="shared" si="49"/>
        <v>11</v>
      </c>
    </row>
    <row r="332" spans="3:18" ht="18.75" x14ac:dyDescent="0.3">
      <c r="C332" s="451" t="s">
        <v>286</v>
      </c>
      <c r="D332" s="451"/>
      <c r="E332" s="451"/>
      <c r="F332" s="451"/>
      <c r="G332" s="451"/>
      <c r="H332" s="451"/>
      <c r="I332" s="451"/>
      <c r="J332" s="451"/>
      <c r="K332" s="451"/>
      <c r="L332" s="451"/>
      <c r="M332" s="451"/>
      <c r="N332" s="451"/>
      <c r="O332" s="269"/>
      <c r="P332" s="269"/>
      <c r="Q332" s="269"/>
      <c r="R332" s="269"/>
    </row>
    <row r="333" spans="3:18" x14ac:dyDescent="0.25">
      <c r="C333" s="269"/>
      <c r="D333" s="269"/>
      <c r="E333" s="269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</row>
    <row r="334" spans="3:18" x14ac:dyDescent="0.25">
      <c r="C334" s="406" t="s">
        <v>5</v>
      </c>
      <c r="D334" s="406" t="s">
        <v>12</v>
      </c>
      <c r="E334" s="406" t="s">
        <v>6</v>
      </c>
      <c r="F334" s="406" t="s">
        <v>17</v>
      </c>
      <c r="G334" s="406" t="s">
        <v>15</v>
      </c>
      <c r="H334" s="406" t="s">
        <v>100</v>
      </c>
      <c r="I334" s="406" t="s">
        <v>14</v>
      </c>
      <c r="J334" s="406" t="s">
        <v>13</v>
      </c>
      <c r="K334" s="406" t="s">
        <v>8</v>
      </c>
      <c r="L334" s="398" t="s">
        <v>113</v>
      </c>
      <c r="M334" s="409"/>
      <c r="N334" s="409"/>
      <c r="O334" s="409"/>
      <c r="P334" s="399"/>
      <c r="Q334" s="394" t="s">
        <v>16</v>
      </c>
      <c r="R334" s="395"/>
    </row>
    <row r="335" spans="3:18" ht="30" x14ac:dyDescent="0.25">
      <c r="C335" s="407"/>
      <c r="D335" s="407"/>
      <c r="E335" s="407"/>
      <c r="F335" s="407"/>
      <c r="G335" s="407"/>
      <c r="H335" s="407"/>
      <c r="I335" s="407"/>
      <c r="J335" s="407"/>
      <c r="K335" s="407"/>
      <c r="L335" s="398" t="s">
        <v>1</v>
      </c>
      <c r="M335" s="399"/>
      <c r="N335" s="398" t="s">
        <v>2</v>
      </c>
      <c r="O335" s="399"/>
      <c r="P335" s="236" t="s">
        <v>10</v>
      </c>
      <c r="Q335" s="396"/>
      <c r="R335" s="397"/>
    </row>
    <row r="336" spans="3:18" x14ac:dyDescent="0.25">
      <c r="C336" s="408"/>
      <c r="D336" s="408"/>
      <c r="E336" s="408"/>
      <c r="F336" s="408"/>
      <c r="G336" s="408"/>
      <c r="H336" s="408"/>
      <c r="I336" s="408"/>
      <c r="J336" s="408"/>
      <c r="K336" s="408"/>
      <c r="L336" s="236" t="s">
        <v>4</v>
      </c>
      <c r="M336" s="236" t="s">
        <v>3</v>
      </c>
      <c r="N336" s="236" t="s">
        <v>4</v>
      </c>
      <c r="O336" s="236" t="s">
        <v>3</v>
      </c>
      <c r="P336" s="236" t="s">
        <v>3</v>
      </c>
      <c r="Q336" s="242" t="s">
        <v>1</v>
      </c>
      <c r="R336" s="242" t="s">
        <v>2</v>
      </c>
    </row>
    <row r="337" spans="3:18" x14ac:dyDescent="0.25">
      <c r="C337" s="238" t="s">
        <v>0</v>
      </c>
      <c r="D337" s="400">
        <v>42851</v>
      </c>
      <c r="E337" s="260">
        <v>0</v>
      </c>
      <c r="F337" s="260">
        <v>0</v>
      </c>
      <c r="G337" s="260">
        <v>396</v>
      </c>
      <c r="H337" s="245">
        <v>3583390</v>
      </c>
      <c r="I337" s="245">
        <v>183687</v>
      </c>
      <c r="J337" s="260">
        <v>142</v>
      </c>
      <c r="K337" s="260">
        <v>126</v>
      </c>
      <c r="L337" s="260">
        <v>62</v>
      </c>
      <c r="M337" s="260">
        <v>52</v>
      </c>
      <c r="N337" s="260">
        <v>55</v>
      </c>
      <c r="O337" s="260">
        <v>54</v>
      </c>
      <c r="P337" s="260">
        <f>O337+M337</f>
        <v>106</v>
      </c>
      <c r="Q337" s="261">
        <v>89</v>
      </c>
      <c r="R337" s="246">
        <v>10</v>
      </c>
    </row>
    <row r="338" spans="3:18" x14ac:dyDescent="0.25">
      <c r="C338" s="237" t="s">
        <v>24</v>
      </c>
      <c r="D338" s="401"/>
      <c r="E338" s="262">
        <v>0</v>
      </c>
      <c r="F338" s="262">
        <v>0</v>
      </c>
      <c r="G338" s="262">
        <v>72</v>
      </c>
      <c r="H338" s="110">
        <v>922090</v>
      </c>
      <c r="I338" s="110">
        <v>129030</v>
      </c>
      <c r="J338" s="262">
        <v>10</v>
      </c>
      <c r="K338" s="262">
        <v>77</v>
      </c>
      <c r="L338" s="262">
        <v>19</v>
      </c>
      <c r="M338" s="262">
        <v>24</v>
      </c>
      <c r="N338" s="262">
        <v>6</v>
      </c>
      <c r="O338" s="262">
        <v>5</v>
      </c>
      <c r="P338" s="260">
        <f t="shared" ref="P338:P341" si="50">O338+M338</f>
        <v>29</v>
      </c>
      <c r="Q338" s="262">
        <v>16</v>
      </c>
      <c r="R338" s="110">
        <v>0</v>
      </c>
    </row>
    <row r="339" spans="3:18" x14ac:dyDescent="0.25">
      <c r="C339" s="237" t="s">
        <v>25</v>
      </c>
      <c r="D339" s="401"/>
      <c r="E339" s="263">
        <v>0</v>
      </c>
      <c r="F339" s="263">
        <v>0</v>
      </c>
      <c r="G339" s="270">
        <v>142</v>
      </c>
      <c r="H339" s="271">
        <v>518517</v>
      </c>
      <c r="I339" s="271">
        <v>4854</v>
      </c>
      <c r="J339" s="270">
        <v>66</v>
      </c>
      <c r="K339" s="270">
        <v>20</v>
      </c>
      <c r="L339" s="270">
        <v>14</v>
      </c>
      <c r="M339" s="270">
        <v>14</v>
      </c>
      <c r="N339" s="263">
        <v>0</v>
      </c>
      <c r="O339" s="264">
        <v>0</v>
      </c>
      <c r="P339" s="260">
        <v>12</v>
      </c>
      <c r="Q339" s="265">
        <v>8</v>
      </c>
      <c r="R339" s="112">
        <v>0</v>
      </c>
    </row>
    <row r="340" spans="3:18" x14ac:dyDescent="0.25">
      <c r="C340" s="238" t="s">
        <v>161</v>
      </c>
      <c r="D340" s="401"/>
      <c r="E340" s="249">
        <v>0</v>
      </c>
      <c r="F340" s="249">
        <v>0</v>
      </c>
      <c r="G340" s="250">
        <v>18</v>
      </c>
      <c r="H340" s="249">
        <v>103032</v>
      </c>
      <c r="I340" s="249">
        <v>0</v>
      </c>
      <c r="J340" s="249">
        <v>12</v>
      </c>
      <c r="K340" s="251">
        <v>15</v>
      </c>
      <c r="L340" s="251">
        <v>8</v>
      </c>
      <c r="M340" s="251">
        <v>8</v>
      </c>
      <c r="N340" s="251">
        <v>3</v>
      </c>
      <c r="O340" s="251">
        <v>2</v>
      </c>
      <c r="P340" s="260">
        <f t="shared" si="50"/>
        <v>10</v>
      </c>
      <c r="Q340" s="135">
        <v>4</v>
      </c>
      <c r="R340" s="135">
        <v>0</v>
      </c>
    </row>
    <row r="341" spans="3:18" x14ac:dyDescent="0.25">
      <c r="C341" s="237" t="s">
        <v>85</v>
      </c>
      <c r="D341" s="436"/>
      <c r="E341" s="251">
        <v>0</v>
      </c>
      <c r="F341" s="251">
        <v>0</v>
      </c>
      <c r="G341" s="251">
        <v>180</v>
      </c>
      <c r="H341" s="251">
        <v>0</v>
      </c>
      <c r="I341" s="251">
        <v>160416</v>
      </c>
      <c r="J341" s="251">
        <v>0</v>
      </c>
      <c r="K341" s="251">
        <v>33</v>
      </c>
      <c r="L341" s="251">
        <v>31</v>
      </c>
      <c r="M341" s="251">
        <v>30</v>
      </c>
      <c r="N341" s="251">
        <v>0</v>
      </c>
      <c r="O341" s="251">
        <v>0</v>
      </c>
      <c r="P341" s="260">
        <f t="shared" si="50"/>
        <v>30</v>
      </c>
      <c r="Q341" s="114">
        <v>126</v>
      </c>
      <c r="R341" s="114">
        <v>0</v>
      </c>
    </row>
    <row r="342" spans="3:18" x14ac:dyDescent="0.25">
      <c r="C342" s="402"/>
      <c r="D342" s="403"/>
      <c r="E342" s="252">
        <f>E337+E338+E339+E340+E341</f>
        <v>0</v>
      </c>
      <c r="F342" s="252">
        <f t="shared" ref="F342:R342" si="51">F337+F338+F339+F340+F341</f>
        <v>0</v>
      </c>
      <c r="G342" s="252">
        <f t="shared" si="51"/>
        <v>808</v>
      </c>
      <c r="H342" s="252">
        <f t="shared" si="51"/>
        <v>5127029</v>
      </c>
      <c r="I342" s="252">
        <f t="shared" si="51"/>
        <v>477987</v>
      </c>
      <c r="J342" s="252">
        <f t="shared" si="51"/>
        <v>230</v>
      </c>
      <c r="K342" s="252">
        <f t="shared" si="51"/>
        <v>271</v>
      </c>
      <c r="L342" s="252">
        <f t="shared" si="51"/>
        <v>134</v>
      </c>
      <c r="M342" s="252">
        <f t="shared" si="51"/>
        <v>128</v>
      </c>
      <c r="N342" s="252">
        <f t="shared" si="51"/>
        <v>64</v>
      </c>
      <c r="O342" s="252">
        <f t="shared" si="51"/>
        <v>61</v>
      </c>
      <c r="P342" s="252">
        <f t="shared" si="51"/>
        <v>187</v>
      </c>
      <c r="Q342" s="252">
        <f t="shared" si="51"/>
        <v>243</v>
      </c>
      <c r="R342" s="252">
        <f t="shared" si="51"/>
        <v>10</v>
      </c>
    </row>
    <row r="345" spans="3:18" ht="18.75" x14ac:dyDescent="0.3">
      <c r="C345" s="451" t="s">
        <v>287</v>
      </c>
      <c r="D345" s="451"/>
      <c r="E345" s="451"/>
      <c r="F345" s="451"/>
      <c r="G345" s="451"/>
      <c r="H345" s="451"/>
      <c r="I345" s="451"/>
      <c r="J345" s="451"/>
      <c r="K345" s="451"/>
      <c r="L345" s="451"/>
      <c r="M345" s="451"/>
      <c r="N345" s="451"/>
      <c r="O345" s="269"/>
      <c r="P345" s="269"/>
      <c r="Q345" s="269"/>
      <c r="R345" s="269"/>
    </row>
    <row r="346" spans="3:18" x14ac:dyDescent="0.25">
      <c r="C346" s="269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</row>
    <row r="347" spans="3:18" x14ac:dyDescent="0.25">
      <c r="C347" s="406" t="s">
        <v>5</v>
      </c>
      <c r="D347" s="406" t="s">
        <v>12</v>
      </c>
      <c r="E347" s="406" t="s">
        <v>6</v>
      </c>
      <c r="F347" s="406" t="s">
        <v>17</v>
      </c>
      <c r="G347" s="406" t="s">
        <v>15</v>
      </c>
      <c r="H347" s="406" t="s">
        <v>100</v>
      </c>
      <c r="I347" s="406" t="s">
        <v>14</v>
      </c>
      <c r="J347" s="406" t="s">
        <v>13</v>
      </c>
      <c r="K347" s="406" t="s">
        <v>8</v>
      </c>
      <c r="L347" s="398" t="s">
        <v>113</v>
      </c>
      <c r="M347" s="409"/>
      <c r="N347" s="409"/>
      <c r="O347" s="409"/>
      <c r="P347" s="399"/>
      <c r="Q347" s="394" t="s">
        <v>16</v>
      </c>
      <c r="R347" s="395"/>
    </row>
    <row r="348" spans="3:18" ht="30" x14ac:dyDescent="0.25">
      <c r="C348" s="407"/>
      <c r="D348" s="407"/>
      <c r="E348" s="407"/>
      <c r="F348" s="407"/>
      <c r="G348" s="407"/>
      <c r="H348" s="407"/>
      <c r="I348" s="407"/>
      <c r="J348" s="407"/>
      <c r="K348" s="407"/>
      <c r="L348" s="398" t="s">
        <v>1</v>
      </c>
      <c r="M348" s="399"/>
      <c r="N348" s="398" t="s">
        <v>2</v>
      </c>
      <c r="O348" s="399"/>
      <c r="P348" s="236" t="s">
        <v>10</v>
      </c>
      <c r="Q348" s="396"/>
      <c r="R348" s="397"/>
    </row>
    <row r="349" spans="3:18" x14ac:dyDescent="0.25">
      <c r="C349" s="408"/>
      <c r="D349" s="408"/>
      <c r="E349" s="408"/>
      <c r="F349" s="408"/>
      <c r="G349" s="408"/>
      <c r="H349" s="408"/>
      <c r="I349" s="408"/>
      <c r="J349" s="408"/>
      <c r="K349" s="408"/>
      <c r="L349" s="236" t="s">
        <v>4</v>
      </c>
      <c r="M349" s="236" t="s">
        <v>3</v>
      </c>
      <c r="N349" s="236" t="s">
        <v>4</v>
      </c>
      <c r="O349" s="236" t="s">
        <v>3</v>
      </c>
      <c r="P349" s="236" t="s">
        <v>3</v>
      </c>
      <c r="Q349" s="242" t="s">
        <v>1</v>
      </c>
      <c r="R349" s="242" t="s">
        <v>2</v>
      </c>
    </row>
    <row r="350" spans="3:18" x14ac:dyDescent="0.25">
      <c r="C350" s="238" t="s">
        <v>0</v>
      </c>
      <c r="D350" s="400">
        <v>42852</v>
      </c>
      <c r="E350" s="260">
        <v>0</v>
      </c>
      <c r="F350" s="260">
        <v>0</v>
      </c>
      <c r="G350" s="260">
        <v>303</v>
      </c>
      <c r="H350" s="245">
        <v>2816314</v>
      </c>
      <c r="I350" s="245">
        <v>120730</v>
      </c>
      <c r="J350" s="260">
        <v>162</v>
      </c>
      <c r="K350" s="260">
        <v>76</v>
      </c>
      <c r="L350" s="260">
        <v>56</v>
      </c>
      <c r="M350" s="260">
        <v>45</v>
      </c>
      <c r="N350" s="260">
        <v>55</v>
      </c>
      <c r="O350" s="260">
        <v>50</v>
      </c>
      <c r="P350" s="260">
        <f>O350+M350</f>
        <v>95</v>
      </c>
      <c r="Q350" s="261">
        <v>83</v>
      </c>
      <c r="R350" s="246">
        <v>8</v>
      </c>
    </row>
    <row r="351" spans="3:18" x14ac:dyDescent="0.25">
      <c r="C351" s="237" t="s">
        <v>24</v>
      </c>
      <c r="D351" s="401"/>
      <c r="E351" s="262">
        <v>0</v>
      </c>
      <c r="F351" s="262">
        <v>0</v>
      </c>
      <c r="G351" s="262">
        <v>66</v>
      </c>
      <c r="H351" s="110">
        <v>562550</v>
      </c>
      <c r="I351" s="110">
        <v>152100</v>
      </c>
      <c r="J351" s="262">
        <v>30</v>
      </c>
      <c r="K351" s="262">
        <v>51</v>
      </c>
      <c r="L351" s="262">
        <v>23</v>
      </c>
      <c r="M351" s="262">
        <v>27</v>
      </c>
      <c r="N351" s="262">
        <v>6</v>
      </c>
      <c r="O351" s="262">
        <v>6</v>
      </c>
      <c r="P351" s="260">
        <f t="shared" ref="P351:P354" si="52">O351+M351</f>
        <v>33</v>
      </c>
      <c r="Q351" s="262">
        <v>16</v>
      </c>
      <c r="R351" s="110">
        <v>0</v>
      </c>
    </row>
    <row r="352" spans="3:18" x14ac:dyDescent="0.25">
      <c r="C352" s="237" t="s">
        <v>25</v>
      </c>
      <c r="D352" s="401"/>
      <c r="E352" s="263">
        <v>0</v>
      </c>
      <c r="F352" s="263">
        <v>0</v>
      </c>
      <c r="G352" s="270">
        <v>356</v>
      </c>
      <c r="H352" s="271">
        <v>498806</v>
      </c>
      <c r="I352" s="271">
        <v>4554</v>
      </c>
      <c r="J352" s="270">
        <v>68</v>
      </c>
      <c r="K352" s="270">
        <v>20</v>
      </c>
      <c r="L352" s="270">
        <v>14</v>
      </c>
      <c r="M352" s="270">
        <v>12</v>
      </c>
      <c r="N352" s="263">
        <v>0</v>
      </c>
      <c r="O352" s="264">
        <v>0</v>
      </c>
      <c r="P352" s="260">
        <f t="shared" si="52"/>
        <v>12</v>
      </c>
      <c r="Q352" s="265">
        <v>8</v>
      </c>
      <c r="R352" s="112">
        <v>0</v>
      </c>
    </row>
    <row r="353" spans="3:18" x14ac:dyDescent="0.25">
      <c r="C353" s="238" t="s">
        <v>161</v>
      </c>
      <c r="D353" s="401"/>
      <c r="E353" s="249">
        <v>0</v>
      </c>
      <c r="F353" s="249">
        <v>0</v>
      </c>
      <c r="G353" s="250">
        <v>18</v>
      </c>
      <c r="H353" s="249">
        <v>109332</v>
      </c>
      <c r="I353" s="249">
        <v>10920</v>
      </c>
      <c r="J353" s="249">
        <v>15</v>
      </c>
      <c r="K353" s="251">
        <v>18</v>
      </c>
      <c r="L353" s="251">
        <v>8</v>
      </c>
      <c r="M353" s="251">
        <v>8</v>
      </c>
      <c r="N353" s="251">
        <v>3</v>
      </c>
      <c r="O353" s="251">
        <v>2</v>
      </c>
      <c r="P353" s="260">
        <f t="shared" si="52"/>
        <v>10</v>
      </c>
      <c r="Q353" s="135">
        <v>4</v>
      </c>
      <c r="R353" s="135">
        <v>0</v>
      </c>
    </row>
    <row r="354" spans="3:18" x14ac:dyDescent="0.25">
      <c r="C354" s="237" t="s">
        <v>85</v>
      </c>
      <c r="D354" s="436"/>
      <c r="E354" s="251">
        <v>0</v>
      </c>
      <c r="F354" s="251">
        <v>0</v>
      </c>
      <c r="G354" s="251">
        <v>167</v>
      </c>
      <c r="H354" s="251">
        <v>0</v>
      </c>
      <c r="I354" s="251">
        <v>170302</v>
      </c>
      <c r="J354" s="251">
        <v>0</v>
      </c>
      <c r="K354" s="251">
        <v>34</v>
      </c>
      <c r="L354" s="251">
        <v>45</v>
      </c>
      <c r="M354" s="251">
        <v>45</v>
      </c>
      <c r="N354" s="251">
        <v>0</v>
      </c>
      <c r="O354" s="251">
        <v>0</v>
      </c>
      <c r="P354" s="260">
        <f t="shared" si="52"/>
        <v>45</v>
      </c>
      <c r="Q354" s="114">
        <v>135</v>
      </c>
      <c r="R354" s="114">
        <v>0</v>
      </c>
    </row>
    <row r="355" spans="3:18" x14ac:dyDescent="0.25">
      <c r="C355" s="402"/>
      <c r="D355" s="403"/>
      <c r="E355" s="252">
        <f>E350+E351+E352+E353+E354</f>
        <v>0</v>
      </c>
      <c r="F355" s="252">
        <f t="shared" ref="F355:R355" si="53">F350+F351+F352+F353+F354</f>
        <v>0</v>
      </c>
      <c r="G355" s="252">
        <f t="shared" si="53"/>
        <v>910</v>
      </c>
      <c r="H355" s="252">
        <f t="shared" si="53"/>
        <v>3987002</v>
      </c>
      <c r="I355" s="252">
        <f t="shared" si="53"/>
        <v>458606</v>
      </c>
      <c r="J355" s="252">
        <f t="shared" si="53"/>
        <v>275</v>
      </c>
      <c r="K355" s="252">
        <f t="shared" si="53"/>
        <v>199</v>
      </c>
      <c r="L355" s="252">
        <f t="shared" si="53"/>
        <v>146</v>
      </c>
      <c r="M355" s="252">
        <f t="shared" si="53"/>
        <v>137</v>
      </c>
      <c r="N355" s="252">
        <f t="shared" si="53"/>
        <v>64</v>
      </c>
      <c r="O355" s="252">
        <f t="shared" si="53"/>
        <v>58</v>
      </c>
      <c r="P355" s="252">
        <f t="shared" si="53"/>
        <v>195</v>
      </c>
      <c r="Q355" s="252">
        <f t="shared" si="53"/>
        <v>246</v>
      </c>
      <c r="R355" s="252">
        <f t="shared" si="53"/>
        <v>8</v>
      </c>
    </row>
    <row r="357" spans="3:18" ht="18.75" x14ac:dyDescent="0.3">
      <c r="C357" s="451" t="s">
        <v>288</v>
      </c>
      <c r="D357" s="451"/>
      <c r="E357" s="451"/>
      <c r="F357" s="451"/>
      <c r="G357" s="451"/>
      <c r="H357" s="451"/>
      <c r="I357" s="451"/>
      <c r="J357" s="451"/>
      <c r="K357" s="451"/>
      <c r="L357" s="451"/>
      <c r="M357" s="451"/>
      <c r="N357" s="451"/>
      <c r="O357" s="269"/>
      <c r="P357" s="269"/>
      <c r="Q357" s="269"/>
      <c r="R357" s="269"/>
    </row>
    <row r="358" spans="3:18" x14ac:dyDescent="0.25"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</row>
    <row r="359" spans="3:18" x14ac:dyDescent="0.25">
      <c r="C359" s="406" t="s">
        <v>5</v>
      </c>
      <c r="D359" s="406" t="s">
        <v>12</v>
      </c>
      <c r="E359" s="406" t="s">
        <v>6</v>
      </c>
      <c r="F359" s="406" t="s">
        <v>17</v>
      </c>
      <c r="G359" s="406" t="s">
        <v>15</v>
      </c>
      <c r="H359" s="406" t="s">
        <v>100</v>
      </c>
      <c r="I359" s="406" t="s">
        <v>14</v>
      </c>
      <c r="J359" s="406" t="s">
        <v>13</v>
      </c>
      <c r="K359" s="406" t="s">
        <v>8</v>
      </c>
      <c r="L359" s="398" t="s">
        <v>113</v>
      </c>
      <c r="M359" s="409"/>
      <c r="N359" s="409"/>
      <c r="O359" s="409"/>
      <c r="P359" s="399"/>
      <c r="Q359" s="394" t="s">
        <v>16</v>
      </c>
      <c r="R359" s="395"/>
    </row>
    <row r="360" spans="3:18" ht="30" x14ac:dyDescent="0.25">
      <c r="C360" s="407"/>
      <c r="D360" s="407"/>
      <c r="E360" s="407"/>
      <c r="F360" s="407"/>
      <c r="G360" s="407"/>
      <c r="H360" s="407"/>
      <c r="I360" s="407"/>
      <c r="J360" s="407"/>
      <c r="K360" s="407"/>
      <c r="L360" s="398" t="s">
        <v>1</v>
      </c>
      <c r="M360" s="399"/>
      <c r="N360" s="398" t="s">
        <v>2</v>
      </c>
      <c r="O360" s="399"/>
      <c r="P360" s="236" t="s">
        <v>10</v>
      </c>
      <c r="Q360" s="396"/>
      <c r="R360" s="397"/>
    </row>
    <row r="361" spans="3:18" x14ac:dyDescent="0.25">
      <c r="C361" s="408"/>
      <c r="D361" s="408"/>
      <c r="E361" s="408"/>
      <c r="F361" s="408"/>
      <c r="G361" s="408"/>
      <c r="H361" s="408"/>
      <c r="I361" s="408"/>
      <c r="J361" s="408"/>
      <c r="K361" s="408"/>
      <c r="L361" s="236" t="s">
        <v>4</v>
      </c>
      <c r="M361" s="236" t="s">
        <v>3</v>
      </c>
      <c r="N361" s="236" t="s">
        <v>4</v>
      </c>
      <c r="O361" s="236" t="s">
        <v>3</v>
      </c>
      <c r="P361" s="236" t="s">
        <v>3</v>
      </c>
      <c r="Q361" s="242" t="s">
        <v>1</v>
      </c>
      <c r="R361" s="242" t="s">
        <v>2</v>
      </c>
    </row>
    <row r="362" spans="3:18" x14ac:dyDescent="0.25">
      <c r="C362" s="238" t="s">
        <v>0</v>
      </c>
      <c r="D362" s="400">
        <v>42853</v>
      </c>
      <c r="E362" s="260">
        <v>0</v>
      </c>
      <c r="F362" s="260">
        <v>0</v>
      </c>
      <c r="G362" s="260">
        <v>378</v>
      </c>
      <c r="H362" s="245">
        <v>539300</v>
      </c>
      <c r="I362" s="245">
        <v>100600</v>
      </c>
      <c r="J362" s="260">
        <v>131</v>
      </c>
      <c r="K362" s="260">
        <v>81</v>
      </c>
      <c r="L362" s="260">
        <v>56</v>
      </c>
      <c r="M362" s="260">
        <v>50</v>
      </c>
      <c r="N362" s="260">
        <v>37</v>
      </c>
      <c r="O362" s="260">
        <v>40</v>
      </c>
      <c r="P362" s="260">
        <f>O362+M362</f>
        <v>90</v>
      </c>
      <c r="Q362" s="261">
        <v>81</v>
      </c>
      <c r="R362" s="246">
        <v>7</v>
      </c>
    </row>
    <row r="363" spans="3:18" x14ac:dyDescent="0.25">
      <c r="C363" s="237" t="s">
        <v>24</v>
      </c>
      <c r="D363" s="401"/>
      <c r="E363" s="262">
        <v>0</v>
      </c>
      <c r="F363" s="262">
        <v>0</v>
      </c>
      <c r="G363" s="262">
        <v>180</v>
      </c>
      <c r="H363" s="110">
        <v>656520</v>
      </c>
      <c r="I363" s="110">
        <v>156300</v>
      </c>
      <c r="J363" s="262">
        <v>50</v>
      </c>
      <c r="K363" s="262">
        <v>14</v>
      </c>
      <c r="L363" s="262">
        <v>25</v>
      </c>
      <c r="M363" s="262">
        <v>19</v>
      </c>
      <c r="N363" s="262">
        <v>4</v>
      </c>
      <c r="O363" s="262">
        <v>4</v>
      </c>
      <c r="P363" s="260">
        <f t="shared" ref="P363:P366" si="54">O363+M363</f>
        <v>23</v>
      </c>
      <c r="Q363" s="262">
        <v>16</v>
      </c>
      <c r="R363" s="110">
        <v>0</v>
      </c>
    </row>
    <row r="364" spans="3:18" x14ac:dyDescent="0.25">
      <c r="C364" s="237" t="s">
        <v>25</v>
      </c>
      <c r="D364" s="401"/>
      <c r="E364" s="263">
        <v>0</v>
      </c>
      <c r="F364" s="263">
        <v>0</v>
      </c>
      <c r="G364" s="270">
        <v>638</v>
      </c>
      <c r="H364" s="271">
        <v>466556</v>
      </c>
      <c r="I364" s="271">
        <v>4718</v>
      </c>
      <c r="J364" s="270">
        <v>68</v>
      </c>
      <c r="K364" s="270">
        <v>12</v>
      </c>
      <c r="L364" s="270">
        <v>13</v>
      </c>
      <c r="M364" s="270">
        <v>13</v>
      </c>
      <c r="N364" s="263">
        <v>0</v>
      </c>
      <c r="O364" s="264">
        <v>0</v>
      </c>
      <c r="P364" s="260">
        <f t="shared" si="54"/>
        <v>13</v>
      </c>
      <c r="Q364" s="265">
        <v>8</v>
      </c>
      <c r="R364" s="112">
        <v>0</v>
      </c>
    </row>
    <row r="365" spans="3:18" x14ac:dyDescent="0.25">
      <c r="C365" s="238" t="s">
        <v>161</v>
      </c>
      <c r="D365" s="401"/>
      <c r="E365" s="249">
        <v>0</v>
      </c>
      <c r="F365" s="249">
        <v>0</v>
      </c>
      <c r="G365" s="250">
        <v>80</v>
      </c>
      <c r="H365" s="249">
        <v>113832</v>
      </c>
      <c r="I365" s="249">
        <v>18020</v>
      </c>
      <c r="J365" s="249">
        <v>15</v>
      </c>
      <c r="K365" s="251">
        <v>18</v>
      </c>
      <c r="L365" s="251">
        <v>8</v>
      </c>
      <c r="M365" s="251">
        <v>9</v>
      </c>
      <c r="N365" s="251">
        <v>3</v>
      </c>
      <c r="O365" s="251">
        <v>3</v>
      </c>
      <c r="P365" s="260">
        <f t="shared" si="54"/>
        <v>12</v>
      </c>
      <c r="Q365" s="135">
        <v>7</v>
      </c>
      <c r="R365" s="135">
        <v>0</v>
      </c>
    </row>
    <row r="366" spans="3:18" x14ac:dyDescent="0.25">
      <c r="C366" s="237" t="s">
        <v>85</v>
      </c>
      <c r="D366" s="436"/>
      <c r="E366" s="251">
        <v>0</v>
      </c>
      <c r="F366" s="251">
        <v>0</v>
      </c>
      <c r="G366" s="251">
        <v>228</v>
      </c>
      <c r="H366" s="251">
        <v>0</v>
      </c>
      <c r="I366" s="251">
        <v>113579</v>
      </c>
      <c r="J366" s="251">
        <v>0</v>
      </c>
      <c r="K366" s="251">
        <v>35</v>
      </c>
      <c r="L366" s="251">
        <v>37</v>
      </c>
      <c r="M366" s="251">
        <v>41</v>
      </c>
      <c r="N366" s="251">
        <v>0</v>
      </c>
      <c r="O366" s="251">
        <v>0</v>
      </c>
      <c r="P366" s="260">
        <f t="shared" si="54"/>
        <v>41</v>
      </c>
      <c r="Q366" s="114">
        <v>136</v>
      </c>
      <c r="R366" s="114">
        <v>0</v>
      </c>
    </row>
    <row r="367" spans="3:18" x14ac:dyDescent="0.25">
      <c r="C367" s="402"/>
      <c r="D367" s="403"/>
      <c r="E367" s="252">
        <f>E362+E363+E364+E365+E366</f>
        <v>0</v>
      </c>
      <c r="F367" s="252">
        <f t="shared" ref="F367:R367" si="55">F362+F363+F364+F365+F366</f>
        <v>0</v>
      </c>
      <c r="G367" s="252">
        <f t="shared" si="55"/>
        <v>1504</v>
      </c>
      <c r="H367" s="252">
        <f t="shared" si="55"/>
        <v>1776208</v>
      </c>
      <c r="I367" s="252">
        <f t="shared" si="55"/>
        <v>393217</v>
      </c>
      <c r="J367" s="252">
        <f t="shared" si="55"/>
        <v>264</v>
      </c>
      <c r="K367" s="252">
        <f t="shared" si="55"/>
        <v>160</v>
      </c>
      <c r="L367" s="252">
        <f t="shared" si="55"/>
        <v>139</v>
      </c>
      <c r="M367" s="252">
        <f t="shared" si="55"/>
        <v>132</v>
      </c>
      <c r="N367" s="252">
        <f t="shared" si="55"/>
        <v>44</v>
      </c>
      <c r="O367" s="252">
        <f t="shared" si="55"/>
        <v>47</v>
      </c>
      <c r="P367" s="252">
        <f t="shared" si="55"/>
        <v>179</v>
      </c>
      <c r="Q367" s="252">
        <f t="shared" si="55"/>
        <v>248</v>
      </c>
      <c r="R367" s="252">
        <f t="shared" si="55"/>
        <v>7</v>
      </c>
    </row>
    <row r="370" spans="3:18" ht="18.75" x14ac:dyDescent="0.3">
      <c r="C370" s="451" t="s">
        <v>289</v>
      </c>
      <c r="D370" s="451"/>
      <c r="E370" s="451"/>
      <c r="F370" s="451"/>
      <c r="G370" s="451"/>
      <c r="H370" s="451"/>
      <c r="I370" s="451"/>
      <c r="J370" s="451"/>
      <c r="K370" s="451"/>
      <c r="L370" s="451"/>
      <c r="M370" s="451"/>
      <c r="N370" s="451"/>
      <c r="O370" s="269"/>
      <c r="P370" s="269"/>
      <c r="Q370" s="269"/>
      <c r="R370" s="269"/>
    </row>
    <row r="371" spans="3:18" x14ac:dyDescent="0.25"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</row>
    <row r="372" spans="3:18" x14ac:dyDescent="0.25">
      <c r="C372" s="406" t="s">
        <v>5</v>
      </c>
      <c r="D372" s="406" t="s">
        <v>12</v>
      </c>
      <c r="E372" s="406" t="s">
        <v>6</v>
      </c>
      <c r="F372" s="406" t="s">
        <v>17</v>
      </c>
      <c r="G372" s="406" t="s">
        <v>15</v>
      </c>
      <c r="H372" s="406" t="s">
        <v>100</v>
      </c>
      <c r="I372" s="406" t="s">
        <v>14</v>
      </c>
      <c r="J372" s="406" t="s">
        <v>13</v>
      </c>
      <c r="K372" s="406" t="s">
        <v>8</v>
      </c>
      <c r="L372" s="398" t="s">
        <v>113</v>
      </c>
      <c r="M372" s="409"/>
      <c r="N372" s="409"/>
      <c r="O372" s="409"/>
      <c r="P372" s="399"/>
      <c r="Q372" s="394" t="s">
        <v>16</v>
      </c>
      <c r="R372" s="395"/>
    </row>
    <row r="373" spans="3:18" ht="30" x14ac:dyDescent="0.25">
      <c r="C373" s="407"/>
      <c r="D373" s="407"/>
      <c r="E373" s="407"/>
      <c r="F373" s="407"/>
      <c r="G373" s="407"/>
      <c r="H373" s="407"/>
      <c r="I373" s="407"/>
      <c r="J373" s="407"/>
      <c r="K373" s="407"/>
      <c r="L373" s="398" t="s">
        <v>1</v>
      </c>
      <c r="M373" s="399"/>
      <c r="N373" s="398" t="s">
        <v>2</v>
      </c>
      <c r="O373" s="399"/>
      <c r="P373" s="236" t="s">
        <v>10</v>
      </c>
      <c r="Q373" s="396"/>
      <c r="R373" s="397"/>
    </row>
    <row r="374" spans="3:18" x14ac:dyDescent="0.25">
      <c r="C374" s="408"/>
      <c r="D374" s="408"/>
      <c r="E374" s="408"/>
      <c r="F374" s="408"/>
      <c r="G374" s="408"/>
      <c r="H374" s="408"/>
      <c r="I374" s="408"/>
      <c r="J374" s="408"/>
      <c r="K374" s="408"/>
      <c r="L374" s="236" t="s">
        <v>4</v>
      </c>
      <c r="M374" s="236" t="s">
        <v>3</v>
      </c>
      <c r="N374" s="236" t="s">
        <v>4</v>
      </c>
      <c r="O374" s="236" t="s">
        <v>3</v>
      </c>
      <c r="P374" s="236" t="s">
        <v>3</v>
      </c>
      <c r="Q374" s="242" t="s">
        <v>1</v>
      </c>
      <c r="R374" s="242" t="s">
        <v>2</v>
      </c>
    </row>
    <row r="375" spans="3:18" x14ac:dyDescent="0.25">
      <c r="C375" s="238" t="s">
        <v>0</v>
      </c>
      <c r="D375" s="400">
        <v>42854</v>
      </c>
      <c r="E375" s="260">
        <v>0</v>
      </c>
      <c r="F375" s="260">
        <v>0</v>
      </c>
      <c r="G375" s="260">
        <v>1365</v>
      </c>
      <c r="H375" s="245">
        <v>391800</v>
      </c>
      <c r="I375" s="245">
        <v>32000</v>
      </c>
      <c r="J375" s="260">
        <v>184</v>
      </c>
      <c r="K375" s="260">
        <v>83</v>
      </c>
      <c r="L375" s="260">
        <v>45</v>
      </c>
      <c r="M375" s="260">
        <v>52</v>
      </c>
      <c r="N375" s="260">
        <v>42</v>
      </c>
      <c r="O375" s="260">
        <v>49</v>
      </c>
      <c r="P375" s="260">
        <f>O375+M375</f>
        <v>101</v>
      </c>
      <c r="Q375" s="261">
        <v>44</v>
      </c>
      <c r="R375" s="246">
        <v>13</v>
      </c>
    </row>
    <row r="376" spans="3:18" x14ac:dyDescent="0.25">
      <c r="C376" s="237" t="s">
        <v>24</v>
      </c>
      <c r="D376" s="401"/>
      <c r="E376" s="262">
        <v>0</v>
      </c>
      <c r="F376" s="262">
        <v>0</v>
      </c>
      <c r="G376" s="262">
        <v>363</v>
      </c>
      <c r="H376" s="110">
        <v>482020</v>
      </c>
      <c r="I376" s="110">
        <v>83850</v>
      </c>
      <c r="J376" s="262">
        <v>0</v>
      </c>
      <c r="K376" s="262">
        <v>109</v>
      </c>
      <c r="L376" s="262">
        <v>17</v>
      </c>
      <c r="M376" s="262">
        <v>17</v>
      </c>
      <c r="N376" s="262">
        <v>3</v>
      </c>
      <c r="O376" s="262">
        <v>3</v>
      </c>
      <c r="P376" s="260">
        <f t="shared" ref="P376:P379" si="56">O376+M376</f>
        <v>20</v>
      </c>
      <c r="Q376" s="262">
        <v>8</v>
      </c>
      <c r="R376" s="110">
        <v>0</v>
      </c>
    </row>
    <row r="377" spans="3:18" x14ac:dyDescent="0.25">
      <c r="C377" s="237" t="s">
        <v>25</v>
      </c>
      <c r="D377" s="401"/>
      <c r="E377" s="263">
        <v>0</v>
      </c>
      <c r="F377" s="263">
        <v>0</v>
      </c>
      <c r="G377" s="270">
        <v>615</v>
      </c>
      <c r="H377" s="271">
        <v>477922</v>
      </c>
      <c r="I377" s="271">
        <v>2900</v>
      </c>
      <c r="J377" s="270">
        <v>66</v>
      </c>
      <c r="K377" s="270">
        <v>8</v>
      </c>
      <c r="L377" s="270">
        <v>15</v>
      </c>
      <c r="M377" s="270">
        <v>19</v>
      </c>
      <c r="N377" s="263">
        <v>2</v>
      </c>
      <c r="O377" s="264">
        <v>0</v>
      </c>
      <c r="P377" s="260">
        <f t="shared" si="56"/>
        <v>19</v>
      </c>
      <c r="Q377" s="265">
        <v>0</v>
      </c>
      <c r="R377" s="112">
        <v>0</v>
      </c>
    </row>
    <row r="378" spans="3:18" x14ac:dyDescent="0.25">
      <c r="C378" s="238" t="s">
        <v>161</v>
      </c>
      <c r="D378" s="401"/>
      <c r="E378" s="249">
        <v>0</v>
      </c>
      <c r="F378" s="249">
        <v>0</v>
      </c>
      <c r="G378" s="250">
        <v>80</v>
      </c>
      <c r="H378" s="249">
        <v>113832</v>
      </c>
      <c r="I378" s="249">
        <v>18020</v>
      </c>
      <c r="J378" s="249">
        <v>15</v>
      </c>
      <c r="K378" s="251">
        <v>18</v>
      </c>
      <c r="L378" s="251">
        <v>8</v>
      </c>
      <c r="M378" s="251">
        <v>9</v>
      </c>
      <c r="N378" s="251">
        <v>3</v>
      </c>
      <c r="O378" s="251">
        <v>3</v>
      </c>
      <c r="P378" s="260">
        <f t="shared" si="56"/>
        <v>12</v>
      </c>
      <c r="Q378" s="135">
        <v>7</v>
      </c>
      <c r="R378" s="135">
        <v>0</v>
      </c>
    </row>
    <row r="379" spans="3:18" x14ac:dyDescent="0.25">
      <c r="C379" s="237" t="s">
        <v>85</v>
      </c>
      <c r="D379" s="436"/>
      <c r="E379" s="251">
        <v>0</v>
      </c>
      <c r="F379" s="251">
        <v>0</v>
      </c>
      <c r="G379" s="251">
        <v>400</v>
      </c>
      <c r="H379" s="251">
        <v>0</v>
      </c>
      <c r="I379" s="251">
        <v>0</v>
      </c>
      <c r="J379" s="251">
        <v>0</v>
      </c>
      <c r="K379" s="251">
        <v>0</v>
      </c>
      <c r="L379" s="251">
        <v>41</v>
      </c>
      <c r="M379" s="251">
        <v>41</v>
      </c>
      <c r="N379" s="251">
        <v>0</v>
      </c>
      <c r="O379" s="251">
        <v>0</v>
      </c>
      <c r="P379" s="260">
        <f t="shared" si="56"/>
        <v>41</v>
      </c>
      <c r="Q379" s="114">
        <v>0</v>
      </c>
      <c r="R379" s="114">
        <v>0</v>
      </c>
    </row>
    <row r="380" spans="3:18" x14ac:dyDescent="0.25">
      <c r="C380" s="402"/>
      <c r="D380" s="403"/>
      <c r="E380" s="252">
        <f>E375+E376+E377+E378+E379</f>
        <v>0</v>
      </c>
      <c r="F380" s="252">
        <f t="shared" ref="F380:R380" si="57">F375+F376+F377+F378+F379</f>
        <v>0</v>
      </c>
      <c r="G380" s="252">
        <f t="shared" si="57"/>
        <v>2823</v>
      </c>
      <c r="H380" s="252">
        <f t="shared" si="57"/>
        <v>1465574</v>
      </c>
      <c r="I380" s="252">
        <f t="shared" si="57"/>
        <v>136770</v>
      </c>
      <c r="J380" s="252">
        <f t="shared" si="57"/>
        <v>265</v>
      </c>
      <c r="K380" s="252">
        <f t="shared" si="57"/>
        <v>218</v>
      </c>
      <c r="L380" s="252">
        <f t="shared" si="57"/>
        <v>126</v>
      </c>
      <c r="M380" s="252">
        <f t="shared" si="57"/>
        <v>138</v>
      </c>
      <c r="N380" s="252">
        <f t="shared" si="57"/>
        <v>50</v>
      </c>
      <c r="O380" s="252">
        <f t="shared" si="57"/>
        <v>55</v>
      </c>
      <c r="P380" s="252">
        <f t="shared" si="57"/>
        <v>193</v>
      </c>
      <c r="Q380" s="252">
        <f t="shared" si="57"/>
        <v>59</v>
      </c>
      <c r="R380" s="252">
        <f t="shared" si="57"/>
        <v>13</v>
      </c>
    </row>
    <row r="383" spans="3:18" ht="18.75" x14ac:dyDescent="0.3">
      <c r="C383" s="451" t="s">
        <v>290</v>
      </c>
      <c r="D383" s="451"/>
      <c r="E383" s="451"/>
      <c r="F383" s="451"/>
      <c r="G383" s="451"/>
      <c r="H383" s="451"/>
      <c r="I383" s="451"/>
      <c r="J383" s="451"/>
      <c r="K383" s="451"/>
      <c r="L383" s="451"/>
      <c r="M383" s="451"/>
      <c r="N383" s="451"/>
      <c r="O383" s="269"/>
      <c r="P383" s="269"/>
      <c r="Q383" s="269"/>
      <c r="R383" s="269"/>
    </row>
    <row r="384" spans="3:18" x14ac:dyDescent="0.25"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</row>
    <row r="385" spans="3:18" x14ac:dyDescent="0.25">
      <c r="C385" s="406" t="s">
        <v>5</v>
      </c>
      <c r="D385" s="406" t="s">
        <v>12</v>
      </c>
      <c r="E385" s="406" t="s">
        <v>6</v>
      </c>
      <c r="F385" s="406" t="s">
        <v>17</v>
      </c>
      <c r="G385" s="406" t="s">
        <v>15</v>
      </c>
      <c r="H385" s="406" t="s">
        <v>100</v>
      </c>
      <c r="I385" s="406" t="s">
        <v>14</v>
      </c>
      <c r="J385" s="406" t="s">
        <v>13</v>
      </c>
      <c r="K385" s="406" t="s">
        <v>8</v>
      </c>
      <c r="L385" s="398" t="s">
        <v>113</v>
      </c>
      <c r="M385" s="409"/>
      <c r="N385" s="409"/>
      <c r="O385" s="409"/>
      <c r="P385" s="399"/>
      <c r="Q385" s="394" t="s">
        <v>16</v>
      </c>
      <c r="R385" s="395"/>
    </row>
    <row r="386" spans="3:18" ht="30" x14ac:dyDescent="0.25">
      <c r="C386" s="407"/>
      <c r="D386" s="407"/>
      <c r="E386" s="407"/>
      <c r="F386" s="407"/>
      <c r="G386" s="407"/>
      <c r="H386" s="407"/>
      <c r="I386" s="407"/>
      <c r="J386" s="407"/>
      <c r="K386" s="407"/>
      <c r="L386" s="398" t="s">
        <v>1</v>
      </c>
      <c r="M386" s="399"/>
      <c r="N386" s="398" t="s">
        <v>2</v>
      </c>
      <c r="O386" s="399"/>
      <c r="P386" s="236" t="s">
        <v>10</v>
      </c>
      <c r="Q386" s="396"/>
      <c r="R386" s="397"/>
    </row>
    <row r="387" spans="3:18" x14ac:dyDescent="0.25">
      <c r="C387" s="408"/>
      <c r="D387" s="408"/>
      <c r="E387" s="408"/>
      <c r="F387" s="408"/>
      <c r="G387" s="408"/>
      <c r="H387" s="408"/>
      <c r="I387" s="408"/>
      <c r="J387" s="408"/>
      <c r="K387" s="408"/>
      <c r="L387" s="236" t="s">
        <v>4</v>
      </c>
      <c r="M387" s="236" t="s">
        <v>3</v>
      </c>
      <c r="N387" s="236" t="s">
        <v>4</v>
      </c>
      <c r="O387" s="236" t="s">
        <v>3</v>
      </c>
      <c r="P387" s="236" t="s">
        <v>3</v>
      </c>
      <c r="Q387" s="242" t="s">
        <v>1</v>
      </c>
      <c r="R387" s="242" t="s">
        <v>2</v>
      </c>
    </row>
    <row r="388" spans="3:18" x14ac:dyDescent="0.25">
      <c r="C388" s="238" t="s">
        <v>0</v>
      </c>
      <c r="D388" s="400">
        <v>42855</v>
      </c>
      <c r="E388" s="260">
        <v>0</v>
      </c>
      <c r="F388" s="260">
        <v>0</v>
      </c>
      <c r="G388" s="260">
        <v>233</v>
      </c>
      <c r="H388" s="245">
        <v>557206</v>
      </c>
      <c r="I388" s="245">
        <v>40200</v>
      </c>
      <c r="J388" s="260">
        <v>162</v>
      </c>
      <c r="K388" s="260">
        <v>65</v>
      </c>
      <c r="L388" s="260">
        <v>17</v>
      </c>
      <c r="M388" s="260">
        <v>23</v>
      </c>
      <c r="N388" s="260">
        <v>39</v>
      </c>
      <c r="O388" s="260">
        <v>34</v>
      </c>
      <c r="P388" s="260">
        <f>O388+M388</f>
        <v>57</v>
      </c>
      <c r="Q388" s="261">
        <v>30</v>
      </c>
      <c r="R388" s="246">
        <v>10</v>
      </c>
    </row>
    <row r="389" spans="3:18" x14ac:dyDescent="0.25">
      <c r="C389" s="237" t="s">
        <v>24</v>
      </c>
      <c r="D389" s="401"/>
      <c r="E389" s="262">
        <v>0</v>
      </c>
      <c r="F389" s="262">
        <v>0</v>
      </c>
      <c r="G389" s="262">
        <v>36</v>
      </c>
      <c r="H389" s="110">
        <v>259200</v>
      </c>
      <c r="I389" s="110">
        <v>35900</v>
      </c>
      <c r="J389" s="262">
        <v>50</v>
      </c>
      <c r="K389" s="262">
        <v>57</v>
      </c>
      <c r="L389" s="262">
        <v>6</v>
      </c>
      <c r="M389" s="262">
        <v>5</v>
      </c>
      <c r="N389" s="262">
        <v>2</v>
      </c>
      <c r="O389" s="262">
        <v>3</v>
      </c>
      <c r="P389" s="260">
        <f t="shared" ref="P389:P392" si="58">O389+M389</f>
        <v>8</v>
      </c>
      <c r="Q389" s="262">
        <v>4</v>
      </c>
      <c r="R389" s="110">
        <v>0</v>
      </c>
    </row>
    <row r="390" spans="3:18" x14ac:dyDescent="0.25">
      <c r="C390" s="237" t="s">
        <v>25</v>
      </c>
      <c r="D390" s="401"/>
      <c r="E390" s="263">
        <v>0</v>
      </c>
      <c r="F390" s="263">
        <v>0</v>
      </c>
      <c r="G390" s="270">
        <v>162</v>
      </c>
      <c r="H390" s="271">
        <v>333978</v>
      </c>
      <c r="I390" s="271">
        <v>0</v>
      </c>
      <c r="J390" s="270">
        <v>0</v>
      </c>
      <c r="K390" s="270">
        <v>16</v>
      </c>
      <c r="L390" s="270">
        <v>2</v>
      </c>
      <c r="M390" s="270">
        <v>2</v>
      </c>
      <c r="N390" s="263">
        <v>0</v>
      </c>
      <c r="O390" s="264">
        <v>0</v>
      </c>
      <c r="P390" s="260">
        <v>2</v>
      </c>
      <c r="Q390" s="265">
        <v>0</v>
      </c>
      <c r="R390" s="112">
        <v>0</v>
      </c>
    </row>
    <row r="391" spans="3:18" x14ac:dyDescent="0.25">
      <c r="C391" s="238" t="s">
        <v>161</v>
      </c>
      <c r="D391" s="401"/>
      <c r="E391" s="249">
        <v>0</v>
      </c>
      <c r="F391" s="249">
        <v>0</v>
      </c>
      <c r="G391" s="250">
        <v>0</v>
      </c>
      <c r="H391" s="249">
        <v>33570</v>
      </c>
      <c r="I391" s="249">
        <v>0</v>
      </c>
      <c r="J391" s="249">
        <v>7</v>
      </c>
      <c r="K391" s="251">
        <v>2</v>
      </c>
      <c r="L391" s="251">
        <v>2</v>
      </c>
      <c r="M391" s="251">
        <v>2</v>
      </c>
      <c r="N391" s="251">
        <v>2</v>
      </c>
      <c r="O391" s="251">
        <v>2</v>
      </c>
      <c r="P391" s="260">
        <f t="shared" si="58"/>
        <v>4</v>
      </c>
      <c r="Q391" s="135">
        <v>0</v>
      </c>
      <c r="R391" s="135">
        <v>0</v>
      </c>
    </row>
    <row r="392" spans="3:18" x14ac:dyDescent="0.25">
      <c r="C392" s="237" t="s">
        <v>85</v>
      </c>
      <c r="D392" s="436"/>
      <c r="E392" s="251">
        <v>0</v>
      </c>
      <c r="F392" s="251">
        <v>0</v>
      </c>
      <c r="G392" s="251">
        <v>72</v>
      </c>
      <c r="H392" s="251">
        <v>0</v>
      </c>
      <c r="I392" s="251">
        <v>0</v>
      </c>
      <c r="J392" s="251">
        <v>0</v>
      </c>
      <c r="K392" s="251">
        <v>0</v>
      </c>
      <c r="L392" s="251">
        <v>4</v>
      </c>
      <c r="M392" s="251">
        <v>4</v>
      </c>
      <c r="N392" s="251">
        <v>0</v>
      </c>
      <c r="O392" s="251">
        <v>0</v>
      </c>
      <c r="P392" s="260">
        <f t="shared" si="58"/>
        <v>4</v>
      </c>
      <c r="Q392" s="114">
        <v>0</v>
      </c>
      <c r="R392" s="114">
        <v>0</v>
      </c>
    </row>
    <row r="393" spans="3:18" x14ac:dyDescent="0.25">
      <c r="C393" s="402"/>
      <c r="D393" s="403"/>
      <c r="E393" s="252">
        <f>E388+E389+E390+E391+E392</f>
        <v>0</v>
      </c>
      <c r="F393" s="252">
        <f t="shared" ref="F393:R393" si="59">F388+F389+F390+F391+F392</f>
        <v>0</v>
      </c>
      <c r="G393" s="252">
        <f t="shared" si="59"/>
        <v>503</v>
      </c>
      <c r="H393" s="252">
        <f t="shared" si="59"/>
        <v>1183954</v>
      </c>
      <c r="I393" s="252">
        <f t="shared" si="59"/>
        <v>76100</v>
      </c>
      <c r="J393" s="252">
        <f t="shared" si="59"/>
        <v>219</v>
      </c>
      <c r="K393" s="252">
        <f t="shared" si="59"/>
        <v>140</v>
      </c>
      <c r="L393" s="252">
        <f t="shared" si="59"/>
        <v>31</v>
      </c>
      <c r="M393" s="252">
        <f t="shared" si="59"/>
        <v>36</v>
      </c>
      <c r="N393" s="252">
        <f t="shared" si="59"/>
        <v>43</v>
      </c>
      <c r="O393" s="252">
        <f t="shared" si="59"/>
        <v>39</v>
      </c>
      <c r="P393" s="252">
        <f t="shared" si="59"/>
        <v>75</v>
      </c>
      <c r="Q393" s="252">
        <f t="shared" si="59"/>
        <v>34</v>
      </c>
      <c r="R393" s="252">
        <f t="shared" si="59"/>
        <v>10</v>
      </c>
    </row>
    <row r="396" spans="3:18" ht="18.75" x14ac:dyDescent="0.3">
      <c r="C396" s="451" t="s">
        <v>291</v>
      </c>
      <c r="D396" s="451"/>
      <c r="E396" s="451"/>
      <c r="F396" s="451"/>
      <c r="G396" s="451"/>
      <c r="H396" s="451"/>
      <c r="I396" s="451"/>
      <c r="J396" s="451"/>
      <c r="K396" s="451"/>
      <c r="L396" s="451"/>
      <c r="M396" s="451"/>
      <c r="N396" s="451"/>
      <c r="O396" s="269"/>
      <c r="P396" s="269"/>
      <c r="Q396" s="269"/>
      <c r="R396" s="269"/>
    </row>
    <row r="397" spans="3:18" x14ac:dyDescent="0.25"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</row>
    <row r="398" spans="3:18" x14ac:dyDescent="0.25">
      <c r="C398" s="406" t="s">
        <v>5</v>
      </c>
      <c r="D398" s="406" t="s">
        <v>12</v>
      </c>
      <c r="E398" s="406" t="s">
        <v>6</v>
      </c>
      <c r="F398" s="406" t="s">
        <v>17</v>
      </c>
      <c r="G398" s="406" t="s">
        <v>15</v>
      </c>
      <c r="H398" s="406" t="s">
        <v>100</v>
      </c>
      <c r="I398" s="406" t="s">
        <v>14</v>
      </c>
      <c r="J398" s="406" t="s">
        <v>13</v>
      </c>
      <c r="K398" s="406" t="s">
        <v>8</v>
      </c>
      <c r="L398" s="398" t="s">
        <v>113</v>
      </c>
      <c r="M398" s="409"/>
      <c r="N398" s="409"/>
      <c r="O398" s="409"/>
      <c r="P398" s="399"/>
      <c r="Q398" s="394" t="s">
        <v>16</v>
      </c>
      <c r="R398" s="395"/>
    </row>
    <row r="399" spans="3:18" ht="30" x14ac:dyDescent="0.25">
      <c r="C399" s="407"/>
      <c r="D399" s="407"/>
      <c r="E399" s="407"/>
      <c r="F399" s="407"/>
      <c r="G399" s="407"/>
      <c r="H399" s="407"/>
      <c r="I399" s="407"/>
      <c r="J399" s="407"/>
      <c r="K399" s="407"/>
      <c r="L399" s="398" t="s">
        <v>1</v>
      </c>
      <c r="M399" s="399"/>
      <c r="N399" s="398" t="s">
        <v>2</v>
      </c>
      <c r="O399" s="399"/>
      <c r="P399" s="236" t="s">
        <v>10</v>
      </c>
      <c r="Q399" s="396"/>
      <c r="R399" s="397"/>
    </row>
    <row r="400" spans="3:18" x14ac:dyDescent="0.25">
      <c r="C400" s="408"/>
      <c r="D400" s="408"/>
      <c r="E400" s="408"/>
      <c r="F400" s="408"/>
      <c r="G400" s="408"/>
      <c r="H400" s="408"/>
      <c r="I400" s="408"/>
      <c r="J400" s="408"/>
      <c r="K400" s="408"/>
      <c r="L400" s="236" t="s">
        <v>4</v>
      </c>
      <c r="M400" s="236" t="s">
        <v>3</v>
      </c>
      <c r="N400" s="236" t="s">
        <v>4</v>
      </c>
      <c r="O400" s="236" t="s">
        <v>3</v>
      </c>
      <c r="P400" s="236" t="s">
        <v>3</v>
      </c>
      <c r="Q400" s="242" t="s">
        <v>1</v>
      </c>
      <c r="R400" s="242" t="s">
        <v>2</v>
      </c>
    </row>
    <row r="401" spans="3:18" x14ac:dyDescent="0.25">
      <c r="C401" s="238" t="s">
        <v>0</v>
      </c>
      <c r="D401" s="400">
        <v>42856</v>
      </c>
      <c r="E401" s="260">
        <v>0</v>
      </c>
      <c r="F401" s="260">
        <v>0</v>
      </c>
      <c r="G401" s="260">
        <v>177</v>
      </c>
      <c r="H401" s="245">
        <v>264600</v>
      </c>
      <c r="I401" s="245">
        <v>39000</v>
      </c>
      <c r="J401" s="260">
        <v>130</v>
      </c>
      <c r="K401" s="260">
        <v>82</v>
      </c>
      <c r="L401" s="260">
        <v>21</v>
      </c>
      <c r="M401" s="260">
        <v>35</v>
      </c>
      <c r="N401" s="260">
        <v>57</v>
      </c>
      <c r="O401" s="260">
        <v>44</v>
      </c>
      <c r="P401" s="260">
        <f>O401+M401</f>
        <v>79</v>
      </c>
      <c r="Q401" s="261">
        <v>6</v>
      </c>
      <c r="R401" s="246">
        <v>9</v>
      </c>
    </row>
    <row r="402" spans="3:18" x14ac:dyDescent="0.25">
      <c r="C402" s="237" t="s">
        <v>24</v>
      </c>
      <c r="D402" s="401"/>
      <c r="E402" s="262">
        <v>0</v>
      </c>
      <c r="F402" s="262">
        <v>0</v>
      </c>
      <c r="G402" s="262">
        <v>25</v>
      </c>
      <c r="H402" s="110">
        <v>536910</v>
      </c>
      <c r="I402" s="110">
        <v>79050</v>
      </c>
      <c r="J402" s="262">
        <v>5</v>
      </c>
      <c r="K402" s="262">
        <v>6</v>
      </c>
      <c r="L402" s="262">
        <v>4</v>
      </c>
      <c r="M402" s="262">
        <v>14</v>
      </c>
      <c r="N402" s="262">
        <v>3</v>
      </c>
      <c r="O402" s="262">
        <v>4</v>
      </c>
      <c r="P402" s="260">
        <f t="shared" ref="P402:P405" si="60">O402+M402</f>
        <v>18</v>
      </c>
      <c r="Q402" s="262">
        <v>2</v>
      </c>
      <c r="R402" s="110">
        <v>0</v>
      </c>
    </row>
    <row r="403" spans="3:18" x14ac:dyDescent="0.25">
      <c r="C403" s="237" t="s">
        <v>25</v>
      </c>
      <c r="D403" s="401"/>
      <c r="E403" s="263">
        <v>0</v>
      </c>
      <c r="F403" s="263">
        <v>0</v>
      </c>
      <c r="G403" s="270">
        <v>0</v>
      </c>
      <c r="H403" s="271">
        <v>288356</v>
      </c>
      <c r="I403" s="271">
        <v>0</v>
      </c>
      <c r="J403" s="270">
        <v>0</v>
      </c>
      <c r="K403" s="270">
        <v>8</v>
      </c>
      <c r="L403" s="270">
        <v>1</v>
      </c>
      <c r="M403" s="270">
        <v>1</v>
      </c>
      <c r="N403" s="263">
        <v>0</v>
      </c>
      <c r="O403" s="264">
        <v>0</v>
      </c>
      <c r="P403" s="260">
        <f t="shared" si="60"/>
        <v>1</v>
      </c>
      <c r="Q403" s="265">
        <v>0</v>
      </c>
      <c r="R403" s="112">
        <v>0</v>
      </c>
    </row>
    <row r="404" spans="3:18" x14ac:dyDescent="0.25">
      <c r="C404" s="238" t="s">
        <v>161</v>
      </c>
      <c r="D404" s="401"/>
      <c r="E404" s="249">
        <v>0</v>
      </c>
      <c r="F404" s="249">
        <v>0</v>
      </c>
      <c r="G404" s="250">
        <v>0</v>
      </c>
      <c r="H404" s="249">
        <v>0</v>
      </c>
      <c r="I404" s="249">
        <v>44162</v>
      </c>
      <c r="J404" s="249">
        <v>15</v>
      </c>
      <c r="K404" s="251">
        <v>18</v>
      </c>
      <c r="L404" s="251">
        <v>2</v>
      </c>
      <c r="M404" s="251">
        <v>2</v>
      </c>
      <c r="N404" s="251">
        <v>2</v>
      </c>
      <c r="O404" s="251">
        <v>2</v>
      </c>
      <c r="P404" s="260">
        <f t="shared" si="60"/>
        <v>4</v>
      </c>
      <c r="Q404" s="135">
        <v>0</v>
      </c>
      <c r="R404" s="135">
        <v>0</v>
      </c>
    </row>
    <row r="405" spans="3:18" x14ac:dyDescent="0.25">
      <c r="C405" s="237" t="s">
        <v>85</v>
      </c>
      <c r="D405" s="436"/>
      <c r="E405" s="251">
        <v>0</v>
      </c>
      <c r="F405" s="251">
        <v>0</v>
      </c>
      <c r="G405" s="251">
        <v>0</v>
      </c>
      <c r="H405" s="251">
        <v>0</v>
      </c>
      <c r="I405" s="251">
        <v>0</v>
      </c>
      <c r="J405" s="251">
        <v>0</v>
      </c>
      <c r="K405" s="251">
        <v>0</v>
      </c>
      <c r="L405" s="251">
        <v>2</v>
      </c>
      <c r="M405" s="251">
        <v>4</v>
      </c>
      <c r="N405" s="251">
        <v>0</v>
      </c>
      <c r="O405" s="251">
        <v>0</v>
      </c>
      <c r="P405" s="260">
        <f t="shared" si="60"/>
        <v>4</v>
      </c>
      <c r="Q405" s="114">
        <v>0</v>
      </c>
      <c r="R405" s="114">
        <v>0</v>
      </c>
    </row>
    <row r="406" spans="3:18" x14ac:dyDescent="0.25">
      <c r="C406" s="402"/>
      <c r="D406" s="403"/>
      <c r="E406" s="252">
        <f>E401+E402+E403+E404+E405</f>
        <v>0</v>
      </c>
      <c r="F406" s="252">
        <f t="shared" ref="F406:R406" si="61">F401+F402+F403+F404+F405</f>
        <v>0</v>
      </c>
      <c r="G406" s="252">
        <f t="shared" si="61"/>
        <v>202</v>
      </c>
      <c r="H406" s="252">
        <f t="shared" si="61"/>
        <v>1089866</v>
      </c>
      <c r="I406" s="252">
        <f t="shared" si="61"/>
        <v>162212</v>
      </c>
      <c r="J406" s="252">
        <f t="shared" si="61"/>
        <v>150</v>
      </c>
      <c r="K406" s="252">
        <f t="shared" si="61"/>
        <v>114</v>
      </c>
      <c r="L406" s="252">
        <f t="shared" si="61"/>
        <v>30</v>
      </c>
      <c r="M406" s="252">
        <f t="shared" si="61"/>
        <v>56</v>
      </c>
      <c r="N406" s="252">
        <f t="shared" si="61"/>
        <v>62</v>
      </c>
      <c r="O406" s="252">
        <f t="shared" si="61"/>
        <v>50</v>
      </c>
      <c r="P406" s="252">
        <f t="shared" si="61"/>
        <v>106</v>
      </c>
      <c r="Q406" s="252">
        <f t="shared" si="61"/>
        <v>8</v>
      </c>
      <c r="R406" s="252">
        <f t="shared" si="61"/>
        <v>9</v>
      </c>
    </row>
  </sheetData>
  <mergeCells count="496">
    <mergeCell ref="D388:D392"/>
    <mergeCell ref="C393:D393"/>
    <mergeCell ref="E385:E387"/>
    <mergeCell ref="F385:F387"/>
    <mergeCell ref="G385:G387"/>
    <mergeCell ref="H385:H387"/>
    <mergeCell ref="I385:I387"/>
    <mergeCell ref="J385:J387"/>
    <mergeCell ref="K385:K387"/>
    <mergeCell ref="L359:P359"/>
    <mergeCell ref="L385:P385"/>
    <mergeCell ref="Q385:R386"/>
    <mergeCell ref="L386:M386"/>
    <mergeCell ref="N386:O386"/>
    <mergeCell ref="C383:N383"/>
    <mergeCell ref="C385:C387"/>
    <mergeCell ref="D385:D387"/>
    <mergeCell ref="C380:D380"/>
    <mergeCell ref="C370:N370"/>
    <mergeCell ref="C372:C374"/>
    <mergeCell ref="D372:D374"/>
    <mergeCell ref="E372:E374"/>
    <mergeCell ref="F372:F374"/>
    <mergeCell ref="G372:G374"/>
    <mergeCell ref="H372:H374"/>
    <mergeCell ref="I372:I374"/>
    <mergeCell ref="J372:J374"/>
    <mergeCell ref="K372:K374"/>
    <mergeCell ref="L372:P372"/>
    <mergeCell ref="Q372:R373"/>
    <mergeCell ref="L373:M373"/>
    <mergeCell ref="N373:O373"/>
    <mergeCell ref="D375:D379"/>
    <mergeCell ref="Q334:R335"/>
    <mergeCell ref="L335:M335"/>
    <mergeCell ref="N335:O335"/>
    <mergeCell ref="D337:D341"/>
    <mergeCell ref="C342:D342"/>
    <mergeCell ref="C332:N332"/>
    <mergeCell ref="C334:C336"/>
    <mergeCell ref="D334:D336"/>
    <mergeCell ref="E334:E336"/>
    <mergeCell ref="F334:F336"/>
    <mergeCell ref="G334:G336"/>
    <mergeCell ref="H334:H336"/>
    <mergeCell ref="I334:I336"/>
    <mergeCell ref="J334:J336"/>
    <mergeCell ref="K334:K336"/>
    <mergeCell ref="L334:P334"/>
    <mergeCell ref="C303:D303"/>
    <mergeCell ref="C293:N293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P295"/>
    <mergeCell ref="Q295:R296"/>
    <mergeCell ref="L296:M296"/>
    <mergeCell ref="N296:O296"/>
    <mergeCell ref="D298:D302"/>
    <mergeCell ref="C290:D290"/>
    <mergeCell ref="C280:N280"/>
    <mergeCell ref="C282:C284"/>
    <mergeCell ref="D282:D284"/>
    <mergeCell ref="E282:E284"/>
    <mergeCell ref="F282:F284"/>
    <mergeCell ref="G282:G284"/>
    <mergeCell ref="H282:H284"/>
    <mergeCell ref="I282:I284"/>
    <mergeCell ref="J282:J284"/>
    <mergeCell ref="K282:K284"/>
    <mergeCell ref="L282:P282"/>
    <mergeCell ref="Q282:R283"/>
    <mergeCell ref="L283:M283"/>
    <mergeCell ref="N283:O283"/>
    <mergeCell ref="D285:D289"/>
    <mergeCell ref="Q269:R270"/>
    <mergeCell ref="L270:M270"/>
    <mergeCell ref="N270:O270"/>
    <mergeCell ref="D272:D276"/>
    <mergeCell ref="C277:D277"/>
    <mergeCell ref="C267:N267"/>
    <mergeCell ref="C269:C271"/>
    <mergeCell ref="D269:D271"/>
    <mergeCell ref="E269:E271"/>
    <mergeCell ref="F269:F271"/>
    <mergeCell ref="G269:G271"/>
    <mergeCell ref="H269:H271"/>
    <mergeCell ref="I269:I271"/>
    <mergeCell ref="J269:J271"/>
    <mergeCell ref="K269:K271"/>
    <mergeCell ref="L269:P269"/>
    <mergeCell ref="Q256:R257"/>
    <mergeCell ref="L257:M257"/>
    <mergeCell ref="N257:O257"/>
    <mergeCell ref="D259:D263"/>
    <mergeCell ref="C264:D264"/>
    <mergeCell ref="C254:N254"/>
    <mergeCell ref="C256:C258"/>
    <mergeCell ref="D256:D258"/>
    <mergeCell ref="E256:E258"/>
    <mergeCell ref="F256:F258"/>
    <mergeCell ref="G256:G258"/>
    <mergeCell ref="H256:H258"/>
    <mergeCell ref="I256:I258"/>
    <mergeCell ref="J256:J258"/>
    <mergeCell ref="K256:K258"/>
    <mergeCell ref="L256:P256"/>
    <mergeCell ref="Q243:R244"/>
    <mergeCell ref="L244:M244"/>
    <mergeCell ref="N244:O244"/>
    <mergeCell ref="D246:D250"/>
    <mergeCell ref="C251:D251"/>
    <mergeCell ref="C241:N241"/>
    <mergeCell ref="C243:C245"/>
    <mergeCell ref="D243:D245"/>
    <mergeCell ref="E243:E245"/>
    <mergeCell ref="F243:F245"/>
    <mergeCell ref="G243:G245"/>
    <mergeCell ref="H243:H245"/>
    <mergeCell ref="I243:I245"/>
    <mergeCell ref="J243:J245"/>
    <mergeCell ref="K243:K245"/>
    <mergeCell ref="L243:P243"/>
    <mergeCell ref="C211:D211"/>
    <mergeCell ref="C201:N201"/>
    <mergeCell ref="C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203:P203"/>
    <mergeCell ref="Q203:R204"/>
    <mergeCell ref="L204:M204"/>
    <mergeCell ref="N204:O204"/>
    <mergeCell ref="D206:D210"/>
    <mergeCell ref="C198:D198"/>
    <mergeCell ref="C188:N188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L190:P190"/>
    <mergeCell ref="Q190:R191"/>
    <mergeCell ref="L191:M191"/>
    <mergeCell ref="N191:O191"/>
    <mergeCell ref="D193:D197"/>
    <mergeCell ref="Q177:R178"/>
    <mergeCell ref="L178:M178"/>
    <mergeCell ref="N178:O178"/>
    <mergeCell ref="D180:D184"/>
    <mergeCell ref="C185:D185"/>
    <mergeCell ref="C175:N175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Q164:R165"/>
    <mergeCell ref="L165:M165"/>
    <mergeCell ref="N165:O165"/>
    <mergeCell ref="D167:D171"/>
    <mergeCell ref="C172:D172"/>
    <mergeCell ref="C162:N16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51:R152"/>
    <mergeCell ref="L152:M152"/>
    <mergeCell ref="N152:O152"/>
    <mergeCell ref="D154:D158"/>
    <mergeCell ref="C159:D159"/>
    <mergeCell ref="C149:N149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P151"/>
    <mergeCell ref="Q125:R126"/>
    <mergeCell ref="L126:M126"/>
    <mergeCell ref="N126:O126"/>
    <mergeCell ref="D128:D132"/>
    <mergeCell ref="C133:D133"/>
    <mergeCell ref="C123:N123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P125"/>
    <mergeCell ref="Q112:R113"/>
    <mergeCell ref="L113:M113"/>
    <mergeCell ref="N113:O113"/>
    <mergeCell ref="D115:D119"/>
    <mergeCell ref="C120:D120"/>
    <mergeCell ref="C110:N110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P112"/>
    <mergeCell ref="Q99:R100"/>
    <mergeCell ref="L100:M100"/>
    <mergeCell ref="N100:O100"/>
    <mergeCell ref="D102:D106"/>
    <mergeCell ref="C107:D107"/>
    <mergeCell ref="C97:N97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P99"/>
    <mergeCell ref="Q86:R87"/>
    <mergeCell ref="L87:M87"/>
    <mergeCell ref="N87:O87"/>
    <mergeCell ref="D89:D93"/>
    <mergeCell ref="C94:D94"/>
    <mergeCell ref="C84:N84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P86"/>
    <mergeCell ref="Q72:R73"/>
    <mergeCell ref="L73:M73"/>
    <mergeCell ref="N73:O73"/>
    <mergeCell ref="D75:D79"/>
    <mergeCell ref="C80:D80"/>
    <mergeCell ref="C70:N70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L72:P72"/>
    <mergeCell ref="D22:D26"/>
    <mergeCell ref="C27:D27"/>
    <mergeCell ref="H19:H21"/>
    <mergeCell ref="I19:I21"/>
    <mergeCell ref="J19:J21"/>
    <mergeCell ref="C19:C21"/>
    <mergeCell ref="D19:D21"/>
    <mergeCell ref="E19:E21"/>
    <mergeCell ref="F19:F21"/>
    <mergeCell ref="G19:G21"/>
    <mergeCell ref="K19:K21"/>
    <mergeCell ref="L19:P19"/>
    <mergeCell ref="Q19:R20"/>
    <mergeCell ref="L20:M20"/>
    <mergeCell ref="N20:O20"/>
    <mergeCell ref="Q6:R7"/>
    <mergeCell ref="L7:M7"/>
    <mergeCell ref="N7:O7"/>
    <mergeCell ref="D9:D13"/>
    <mergeCell ref="C17:N17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C30:N30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P32"/>
    <mergeCell ref="Q32:R33"/>
    <mergeCell ref="L33:M33"/>
    <mergeCell ref="N33:O33"/>
    <mergeCell ref="D35:D39"/>
    <mergeCell ref="C40:D40"/>
    <mergeCell ref="C43:N43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P45"/>
    <mergeCell ref="Q45:R46"/>
    <mergeCell ref="L46:M46"/>
    <mergeCell ref="N46:O46"/>
    <mergeCell ref="Q59:R60"/>
    <mergeCell ref="L60:M60"/>
    <mergeCell ref="N60:O60"/>
    <mergeCell ref="D62:D66"/>
    <mergeCell ref="C67:D67"/>
    <mergeCell ref="D48:D52"/>
    <mergeCell ref="C53:D53"/>
    <mergeCell ref="C57:N57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P59"/>
    <mergeCell ref="Q138:R139"/>
    <mergeCell ref="L139:M139"/>
    <mergeCell ref="N139:O139"/>
    <mergeCell ref="D141:D145"/>
    <mergeCell ref="C146:D146"/>
    <mergeCell ref="C136:N136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8:P138"/>
    <mergeCell ref="Q216:R217"/>
    <mergeCell ref="L217:M217"/>
    <mergeCell ref="N217:O217"/>
    <mergeCell ref="D219:D223"/>
    <mergeCell ref="C224:D224"/>
    <mergeCell ref="C214:N214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P216"/>
    <mergeCell ref="Q230:R231"/>
    <mergeCell ref="L231:M231"/>
    <mergeCell ref="N231:O231"/>
    <mergeCell ref="D233:D237"/>
    <mergeCell ref="C238:D238"/>
    <mergeCell ref="C228:N228"/>
    <mergeCell ref="C230:C232"/>
    <mergeCell ref="D230:D232"/>
    <mergeCell ref="E230:E232"/>
    <mergeCell ref="F230:F232"/>
    <mergeCell ref="G230:G232"/>
    <mergeCell ref="H230:H232"/>
    <mergeCell ref="I230:I232"/>
    <mergeCell ref="J230:J232"/>
    <mergeCell ref="K230:K232"/>
    <mergeCell ref="L230:P230"/>
    <mergeCell ref="Q321:R322"/>
    <mergeCell ref="D324:D328"/>
    <mergeCell ref="Q308:R309"/>
    <mergeCell ref="L309:M309"/>
    <mergeCell ref="N309:O309"/>
    <mergeCell ref="D311:D315"/>
    <mergeCell ref="C316:D316"/>
    <mergeCell ref="C306:N306"/>
    <mergeCell ref="C308:C310"/>
    <mergeCell ref="D308:D310"/>
    <mergeCell ref="E308:E310"/>
    <mergeCell ref="F308:F310"/>
    <mergeCell ref="G308:G310"/>
    <mergeCell ref="H308:H310"/>
    <mergeCell ref="I308:I310"/>
    <mergeCell ref="J308:J310"/>
    <mergeCell ref="K308:K310"/>
    <mergeCell ref="L308:P308"/>
    <mergeCell ref="C329:D329"/>
    <mergeCell ref="C319:N319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K323"/>
    <mergeCell ref="L321:P321"/>
    <mergeCell ref="L322:M322"/>
    <mergeCell ref="N322:O322"/>
    <mergeCell ref="C345:N345"/>
    <mergeCell ref="C347:C349"/>
    <mergeCell ref="D347:D349"/>
    <mergeCell ref="E347:E349"/>
    <mergeCell ref="F347:F349"/>
    <mergeCell ref="G347:G349"/>
    <mergeCell ref="H347:H349"/>
    <mergeCell ref="I347:I349"/>
    <mergeCell ref="J347:J349"/>
    <mergeCell ref="K347:K349"/>
    <mergeCell ref="L347:P347"/>
    <mergeCell ref="Q398:R399"/>
    <mergeCell ref="L399:M399"/>
    <mergeCell ref="N399:O399"/>
    <mergeCell ref="D401:D405"/>
    <mergeCell ref="Q347:R348"/>
    <mergeCell ref="L348:M348"/>
    <mergeCell ref="N348:O348"/>
    <mergeCell ref="D350:D354"/>
    <mergeCell ref="C355:D355"/>
    <mergeCell ref="Q359:R360"/>
    <mergeCell ref="L360:M360"/>
    <mergeCell ref="N360:O360"/>
    <mergeCell ref="D362:D366"/>
    <mergeCell ref="C367:D367"/>
    <mergeCell ref="C357:N357"/>
    <mergeCell ref="C359:C361"/>
    <mergeCell ref="D359:D361"/>
    <mergeCell ref="E359:E361"/>
    <mergeCell ref="F359:F361"/>
    <mergeCell ref="G359:G361"/>
    <mergeCell ref="H359:H361"/>
    <mergeCell ref="I359:I361"/>
    <mergeCell ref="J359:J361"/>
    <mergeCell ref="K359:K361"/>
    <mergeCell ref="C406:D406"/>
    <mergeCell ref="C396:N396"/>
    <mergeCell ref="C398:C400"/>
    <mergeCell ref="D398:D400"/>
    <mergeCell ref="E398:E400"/>
    <mergeCell ref="F398:F400"/>
    <mergeCell ref="G398:G400"/>
    <mergeCell ref="H398:H400"/>
    <mergeCell ref="I398:I400"/>
    <mergeCell ref="J398:J400"/>
    <mergeCell ref="K398:K400"/>
    <mergeCell ref="L398:P398"/>
  </mergeCells>
  <pageMargins left="0.7" right="0.7" top="0.75" bottom="0.75" header="0.3" footer="0.3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402" workbookViewId="0">
      <selection activeCell="B315" sqref="B315:Q403"/>
    </sheetView>
  </sheetViews>
  <sheetFormatPr defaultRowHeight="15" x14ac:dyDescent="0.25"/>
  <cols>
    <col min="2" max="2" width="36.140625" customWidth="1"/>
    <col min="3" max="3" width="15.5703125" customWidth="1"/>
    <col min="4" max="4" width="17.140625" customWidth="1"/>
    <col min="5" max="8" width="12.42578125" customWidth="1"/>
    <col min="9" max="9" width="14.28515625" customWidth="1"/>
    <col min="10" max="10" width="12.42578125" customWidth="1"/>
  </cols>
  <sheetData>
    <row r="3" spans="2:17" ht="18.75" x14ac:dyDescent="0.3">
      <c r="B3" s="451" t="s">
        <v>291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269"/>
      <c r="O3" s="269"/>
      <c r="P3" s="269"/>
      <c r="Q3" s="269"/>
    </row>
    <row r="4" spans="2:17" x14ac:dyDescent="0.25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</row>
    <row r="5" spans="2:17" ht="32.25" customHeight="1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398" t="s">
        <v>113</v>
      </c>
      <c r="L5" s="409"/>
      <c r="M5" s="409"/>
      <c r="N5" s="409"/>
      <c r="O5" s="399"/>
      <c r="P5" s="394" t="s">
        <v>16</v>
      </c>
      <c r="Q5" s="395"/>
    </row>
    <row r="6" spans="2:17" ht="30" x14ac:dyDescent="0.25">
      <c r="B6" s="407"/>
      <c r="C6" s="407"/>
      <c r="D6" s="407"/>
      <c r="E6" s="407"/>
      <c r="F6" s="407"/>
      <c r="G6" s="407"/>
      <c r="H6" s="407"/>
      <c r="I6" s="407"/>
      <c r="J6" s="407"/>
      <c r="K6" s="398" t="s">
        <v>1</v>
      </c>
      <c r="L6" s="399"/>
      <c r="M6" s="398" t="s">
        <v>2</v>
      </c>
      <c r="N6" s="399"/>
      <c r="O6" s="236" t="s">
        <v>10</v>
      </c>
      <c r="P6" s="396"/>
      <c r="Q6" s="397"/>
    </row>
    <row r="7" spans="2:17" x14ac:dyDescent="0.25">
      <c r="B7" s="408"/>
      <c r="C7" s="408"/>
      <c r="D7" s="408"/>
      <c r="E7" s="408"/>
      <c r="F7" s="408"/>
      <c r="G7" s="408"/>
      <c r="H7" s="408"/>
      <c r="I7" s="408"/>
      <c r="J7" s="408"/>
      <c r="K7" s="236" t="s">
        <v>4</v>
      </c>
      <c r="L7" s="236" t="s">
        <v>3</v>
      </c>
      <c r="M7" s="236" t="s">
        <v>4</v>
      </c>
      <c r="N7" s="236" t="s">
        <v>3</v>
      </c>
      <c r="O7" s="236" t="s">
        <v>3</v>
      </c>
      <c r="P7" s="242" t="s">
        <v>1</v>
      </c>
      <c r="Q7" s="242" t="s">
        <v>2</v>
      </c>
    </row>
    <row r="8" spans="2:17" ht="17.25" customHeight="1" x14ac:dyDescent="0.25">
      <c r="B8" s="238" t="s">
        <v>0</v>
      </c>
      <c r="C8" s="400">
        <v>42856</v>
      </c>
      <c r="D8" s="260">
        <v>0</v>
      </c>
      <c r="E8" s="260">
        <v>0</v>
      </c>
      <c r="F8" s="260">
        <v>177</v>
      </c>
      <c r="G8" s="245">
        <v>264600</v>
      </c>
      <c r="H8" s="245">
        <v>39000</v>
      </c>
      <c r="I8" s="260">
        <v>130</v>
      </c>
      <c r="J8" s="260">
        <v>82</v>
      </c>
      <c r="K8" s="260">
        <v>21</v>
      </c>
      <c r="L8" s="260">
        <v>35</v>
      </c>
      <c r="M8" s="260">
        <v>57</v>
      </c>
      <c r="N8" s="260">
        <v>44</v>
      </c>
      <c r="O8" s="260">
        <f>N8+L8</f>
        <v>79</v>
      </c>
      <c r="P8" s="261">
        <v>6</v>
      </c>
      <c r="Q8" s="246">
        <v>9</v>
      </c>
    </row>
    <row r="9" spans="2:17" ht="17.25" customHeight="1" x14ac:dyDescent="0.25">
      <c r="B9" s="237" t="s">
        <v>24</v>
      </c>
      <c r="C9" s="401"/>
      <c r="D9" s="262">
        <v>0</v>
      </c>
      <c r="E9" s="262">
        <v>0</v>
      </c>
      <c r="F9" s="262">
        <v>25</v>
      </c>
      <c r="G9" s="110">
        <v>536910</v>
      </c>
      <c r="H9" s="110">
        <v>79050</v>
      </c>
      <c r="I9" s="262">
        <v>5</v>
      </c>
      <c r="J9" s="262">
        <v>6</v>
      </c>
      <c r="K9" s="262">
        <v>4</v>
      </c>
      <c r="L9" s="262">
        <v>14</v>
      </c>
      <c r="M9" s="262">
        <v>3</v>
      </c>
      <c r="N9" s="262">
        <v>4</v>
      </c>
      <c r="O9" s="260">
        <f t="shared" ref="O9:O11" si="0">N9+L9</f>
        <v>18</v>
      </c>
      <c r="P9" s="262">
        <v>2</v>
      </c>
      <c r="Q9" s="110">
        <v>0</v>
      </c>
    </row>
    <row r="10" spans="2:17" ht="17.25" customHeight="1" x14ac:dyDescent="0.25">
      <c r="B10" s="237" t="s">
        <v>25</v>
      </c>
      <c r="C10" s="401"/>
      <c r="D10" s="263">
        <v>0</v>
      </c>
      <c r="E10" s="263">
        <v>0</v>
      </c>
      <c r="F10" s="270">
        <v>0</v>
      </c>
      <c r="G10" s="271">
        <v>288356</v>
      </c>
      <c r="H10" s="271">
        <v>0</v>
      </c>
      <c r="I10" s="270">
        <v>0</v>
      </c>
      <c r="J10" s="270">
        <v>8</v>
      </c>
      <c r="K10" s="270">
        <v>1</v>
      </c>
      <c r="L10" s="270">
        <v>1</v>
      </c>
      <c r="M10" s="263">
        <v>0</v>
      </c>
      <c r="N10" s="264">
        <v>0</v>
      </c>
      <c r="O10" s="260">
        <f t="shared" si="0"/>
        <v>1</v>
      </c>
      <c r="P10" s="265">
        <v>0</v>
      </c>
      <c r="Q10" s="112">
        <v>0</v>
      </c>
    </row>
    <row r="11" spans="2:17" ht="17.25" customHeight="1" x14ac:dyDescent="0.25">
      <c r="B11" s="238" t="s">
        <v>161</v>
      </c>
      <c r="C11" s="401"/>
      <c r="D11" s="249">
        <v>0</v>
      </c>
      <c r="E11" s="249">
        <v>0</v>
      </c>
      <c r="F11" s="250">
        <v>0</v>
      </c>
      <c r="G11" s="249">
        <v>44162</v>
      </c>
      <c r="H11" s="249">
        <v>0</v>
      </c>
      <c r="I11" s="249">
        <v>15</v>
      </c>
      <c r="J11" s="251">
        <v>18</v>
      </c>
      <c r="K11" s="251">
        <v>2</v>
      </c>
      <c r="L11" s="251">
        <v>2</v>
      </c>
      <c r="M11" s="251">
        <v>2</v>
      </c>
      <c r="N11" s="251">
        <v>2</v>
      </c>
      <c r="O11" s="260">
        <f t="shared" si="0"/>
        <v>4</v>
      </c>
      <c r="P11" s="135">
        <v>0</v>
      </c>
      <c r="Q11" s="135">
        <v>0</v>
      </c>
    </row>
    <row r="12" spans="2:17" ht="17.25" customHeight="1" x14ac:dyDescent="0.25">
      <c r="B12" s="237" t="s">
        <v>85</v>
      </c>
      <c r="C12" s="436"/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2</v>
      </c>
      <c r="L12" s="251">
        <v>4</v>
      </c>
      <c r="M12" s="251">
        <v>0</v>
      </c>
      <c r="N12" s="251">
        <v>0</v>
      </c>
      <c r="O12" s="260">
        <v>4</v>
      </c>
      <c r="P12" s="114">
        <v>0</v>
      </c>
      <c r="Q12" s="114">
        <v>0</v>
      </c>
    </row>
    <row r="13" spans="2:17" x14ac:dyDescent="0.25">
      <c r="B13" s="402"/>
      <c r="C13" s="403"/>
      <c r="D13" s="252">
        <f>D8+D9+D10+D11+D12</f>
        <v>0</v>
      </c>
      <c r="E13" s="252">
        <f t="shared" ref="E13:Q13" si="1">E8+E9+E10+E11+E12</f>
        <v>0</v>
      </c>
      <c r="F13" s="252">
        <f t="shared" si="1"/>
        <v>202</v>
      </c>
      <c r="G13" s="252">
        <f t="shared" si="1"/>
        <v>1134028</v>
      </c>
      <c r="H13" s="252">
        <f t="shared" si="1"/>
        <v>118050</v>
      </c>
      <c r="I13" s="252">
        <f t="shared" si="1"/>
        <v>150</v>
      </c>
      <c r="J13" s="252">
        <f t="shared" si="1"/>
        <v>114</v>
      </c>
      <c r="K13" s="252">
        <f t="shared" si="1"/>
        <v>30</v>
      </c>
      <c r="L13" s="252">
        <f t="shared" si="1"/>
        <v>56</v>
      </c>
      <c r="M13" s="252">
        <f t="shared" si="1"/>
        <v>62</v>
      </c>
      <c r="N13" s="252">
        <f t="shared" si="1"/>
        <v>50</v>
      </c>
      <c r="O13" s="252">
        <f t="shared" si="1"/>
        <v>106</v>
      </c>
      <c r="P13" s="252">
        <f t="shared" si="1"/>
        <v>8</v>
      </c>
      <c r="Q13" s="252">
        <f t="shared" si="1"/>
        <v>9</v>
      </c>
    </row>
    <row r="16" spans="2:17" ht="18.75" x14ac:dyDescent="0.3">
      <c r="B16" s="451" t="s">
        <v>292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269"/>
      <c r="O16" s="269"/>
      <c r="P16" s="269"/>
      <c r="Q16" s="269"/>
    </row>
    <row r="17" spans="2:17" x14ac:dyDescent="0.25"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</row>
    <row r="18" spans="2:17" x14ac:dyDescent="0.25">
      <c r="B18" s="406" t="s">
        <v>5</v>
      </c>
      <c r="C18" s="406" t="s">
        <v>12</v>
      </c>
      <c r="D18" s="406" t="s">
        <v>6</v>
      </c>
      <c r="E18" s="406" t="s">
        <v>17</v>
      </c>
      <c r="F18" s="406" t="s">
        <v>15</v>
      </c>
      <c r="G18" s="406" t="s">
        <v>100</v>
      </c>
      <c r="H18" s="406" t="s">
        <v>14</v>
      </c>
      <c r="I18" s="406" t="s">
        <v>13</v>
      </c>
      <c r="J18" s="406" t="s">
        <v>8</v>
      </c>
      <c r="K18" s="398" t="s">
        <v>113</v>
      </c>
      <c r="L18" s="409"/>
      <c r="M18" s="409"/>
      <c r="N18" s="409"/>
      <c r="O18" s="399"/>
      <c r="P18" s="394" t="s">
        <v>16</v>
      </c>
      <c r="Q18" s="395"/>
    </row>
    <row r="19" spans="2:17" ht="30" x14ac:dyDescent="0.25">
      <c r="B19" s="407"/>
      <c r="C19" s="407"/>
      <c r="D19" s="407"/>
      <c r="E19" s="407"/>
      <c r="F19" s="407"/>
      <c r="G19" s="407"/>
      <c r="H19" s="407"/>
      <c r="I19" s="407"/>
      <c r="J19" s="407"/>
      <c r="K19" s="398" t="s">
        <v>1</v>
      </c>
      <c r="L19" s="399"/>
      <c r="M19" s="398" t="s">
        <v>2</v>
      </c>
      <c r="N19" s="399"/>
      <c r="O19" s="236" t="s">
        <v>10</v>
      </c>
      <c r="P19" s="396"/>
      <c r="Q19" s="397"/>
    </row>
    <row r="20" spans="2:17" x14ac:dyDescent="0.25">
      <c r="B20" s="408"/>
      <c r="C20" s="408"/>
      <c r="D20" s="408"/>
      <c r="E20" s="408"/>
      <c r="F20" s="408"/>
      <c r="G20" s="408"/>
      <c r="H20" s="408"/>
      <c r="I20" s="408"/>
      <c r="J20" s="408"/>
      <c r="K20" s="236" t="s">
        <v>4</v>
      </c>
      <c r="L20" s="236" t="s">
        <v>3</v>
      </c>
      <c r="M20" s="236" t="s">
        <v>4</v>
      </c>
      <c r="N20" s="236" t="s">
        <v>3</v>
      </c>
      <c r="O20" s="236" t="s">
        <v>3</v>
      </c>
      <c r="P20" s="242" t="s">
        <v>1</v>
      </c>
      <c r="Q20" s="242" t="s">
        <v>2</v>
      </c>
    </row>
    <row r="21" spans="2:17" x14ac:dyDescent="0.25">
      <c r="B21" s="238" t="s">
        <v>0</v>
      </c>
      <c r="C21" s="400">
        <v>42857</v>
      </c>
      <c r="D21" s="260">
        <v>0</v>
      </c>
      <c r="E21" s="260">
        <v>90</v>
      </c>
      <c r="F21" s="260">
        <v>204</v>
      </c>
      <c r="G21" s="245">
        <v>3873522</v>
      </c>
      <c r="H21" s="245">
        <v>102627</v>
      </c>
      <c r="I21" s="260">
        <v>103</v>
      </c>
      <c r="J21" s="260">
        <v>100</v>
      </c>
      <c r="K21" s="260">
        <v>55</v>
      </c>
      <c r="L21" s="260">
        <v>48</v>
      </c>
      <c r="M21" s="260">
        <v>58</v>
      </c>
      <c r="N21" s="260">
        <v>47</v>
      </c>
      <c r="O21" s="260">
        <f>N21+L21</f>
        <v>95</v>
      </c>
      <c r="P21" s="261">
        <v>28</v>
      </c>
      <c r="Q21" s="246">
        <v>9</v>
      </c>
    </row>
    <row r="22" spans="2:17" x14ac:dyDescent="0.25">
      <c r="B22" s="237" t="s">
        <v>24</v>
      </c>
      <c r="C22" s="401"/>
      <c r="D22" s="262">
        <v>30</v>
      </c>
      <c r="E22" s="262">
        <v>0</v>
      </c>
      <c r="F22" s="262">
        <v>60</v>
      </c>
      <c r="G22" s="110">
        <v>1363290</v>
      </c>
      <c r="H22" s="110">
        <v>111430</v>
      </c>
      <c r="I22" s="262">
        <v>15</v>
      </c>
      <c r="J22" s="262">
        <v>71</v>
      </c>
      <c r="K22" s="262">
        <v>26</v>
      </c>
      <c r="L22" s="262">
        <v>19</v>
      </c>
      <c r="M22" s="262">
        <v>5</v>
      </c>
      <c r="N22" s="262">
        <v>14</v>
      </c>
      <c r="O22" s="260">
        <f t="shared" ref="O22:O25" si="2">N22+L22</f>
        <v>33</v>
      </c>
      <c r="P22" s="262">
        <v>16</v>
      </c>
      <c r="Q22" s="110">
        <v>0</v>
      </c>
    </row>
    <row r="23" spans="2:17" x14ac:dyDescent="0.25">
      <c r="B23" s="237" t="s">
        <v>25</v>
      </c>
      <c r="C23" s="401"/>
      <c r="D23" s="263">
        <v>0</v>
      </c>
      <c r="E23" s="263">
        <v>0</v>
      </c>
      <c r="F23" s="270">
        <v>60</v>
      </c>
      <c r="G23" s="271">
        <v>606521</v>
      </c>
      <c r="H23" s="271">
        <v>1854</v>
      </c>
      <c r="I23" s="270">
        <v>68</v>
      </c>
      <c r="J23" s="270">
        <v>14</v>
      </c>
      <c r="K23" s="270">
        <v>10</v>
      </c>
      <c r="L23" s="270">
        <v>10</v>
      </c>
      <c r="M23" s="263">
        <v>0</v>
      </c>
      <c r="N23" s="264">
        <v>0</v>
      </c>
      <c r="O23" s="260">
        <f t="shared" si="2"/>
        <v>10</v>
      </c>
      <c r="P23" s="265">
        <v>8</v>
      </c>
      <c r="Q23" s="112">
        <v>0</v>
      </c>
    </row>
    <row r="24" spans="2:17" x14ac:dyDescent="0.25">
      <c r="B24" s="238" t="s">
        <v>161</v>
      </c>
      <c r="C24" s="401"/>
      <c r="D24" s="249">
        <v>0</v>
      </c>
      <c r="E24" s="249">
        <v>0</v>
      </c>
      <c r="F24" s="250">
        <v>0</v>
      </c>
      <c r="G24" s="249">
        <v>191962</v>
      </c>
      <c r="H24" s="249">
        <v>0</v>
      </c>
      <c r="I24" s="249">
        <v>10</v>
      </c>
      <c r="J24" s="251">
        <v>11</v>
      </c>
      <c r="K24" s="251">
        <v>8</v>
      </c>
      <c r="L24" s="251">
        <v>7</v>
      </c>
      <c r="M24" s="251">
        <v>2</v>
      </c>
      <c r="N24" s="251">
        <v>3</v>
      </c>
      <c r="O24" s="260">
        <f t="shared" si="2"/>
        <v>10</v>
      </c>
      <c r="P24" s="135">
        <v>5</v>
      </c>
      <c r="Q24" s="135">
        <v>0</v>
      </c>
    </row>
    <row r="25" spans="2:17" x14ac:dyDescent="0.25">
      <c r="B25" s="237" t="s">
        <v>85</v>
      </c>
      <c r="C25" s="436"/>
      <c r="D25" s="251">
        <v>0</v>
      </c>
      <c r="E25" s="251">
        <v>0</v>
      </c>
      <c r="F25" s="251">
        <v>186</v>
      </c>
      <c r="G25" s="251">
        <v>0</v>
      </c>
      <c r="H25" s="251">
        <v>187339</v>
      </c>
      <c r="I25" s="251">
        <v>0</v>
      </c>
      <c r="J25" s="251">
        <v>52</v>
      </c>
      <c r="K25" s="251">
        <v>41</v>
      </c>
      <c r="L25" s="251">
        <v>32</v>
      </c>
      <c r="M25" s="251">
        <v>0</v>
      </c>
      <c r="N25" s="251">
        <v>0</v>
      </c>
      <c r="O25" s="260">
        <f t="shared" si="2"/>
        <v>32</v>
      </c>
      <c r="P25" s="114">
        <v>135</v>
      </c>
      <c r="Q25" s="114">
        <v>0</v>
      </c>
    </row>
    <row r="26" spans="2:17" x14ac:dyDescent="0.25">
      <c r="B26" s="402"/>
      <c r="C26" s="403"/>
      <c r="D26" s="252">
        <f>D21+D22+D23+D24+D25</f>
        <v>30</v>
      </c>
      <c r="E26" s="252">
        <f t="shared" ref="E26:Q26" si="3">E21+E22+E23+E24+E25</f>
        <v>90</v>
      </c>
      <c r="F26" s="252">
        <f t="shared" si="3"/>
        <v>510</v>
      </c>
      <c r="G26" s="252">
        <f t="shared" si="3"/>
        <v>6035295</v>
      </c>
      <c r="H26" s="252">
        <f t="shared" si="3"/>
        <v>403250</v>
      </c>
      <c r="I26" s="252">
        <f t="shared" si="3"/>
        <v>196</v>
      </c>
      <c r="J26" s="252">
        <f t="shared" si="3"/>
        <v>248</v>
      </c>
      <c r="K26" s="252">
        <f t="shared" si="3"/>
        <v>140</v>
      </c>
      <c r="L26" s="252">
        <f t="shared" si="3"/>
        <v>116</v>
      </c>
      <c r="M26" s="252">
        <f t="shared" si="3"/>
        <v>65</v>
      </c>
      <c r="N26" s="252">
        <f t="shared" si="3"/>
        <v>64</v>
      </c>
      <c r="O26" s="252">
        <f t="shared" si="3"/>
        <v>180</v>
      </c>
      <c r="P26" s="252">
        <f t="shared" si="3"/>
        <v>192</v>
      </c>
      <c r="Q26" s="252">
        <f t="shared" si="3"/>
        <v>9</v>
      </c>
    </row>
    <row r="29" spans="2:17" ht="18.75" x14ac:dyDescent="0.3">
      <c r="B29" s="451" t="s">
        <v>293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269"/>
      <c r="O29" s="269"/>
      <c r="P29" s="269"/>
      <c r="Q29" s="269"/>
    </row>
    <row r="30" spans="2:17" x14ac:dyDescent="0.25"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</row>
    <row r="31" spans="2:17" x14ac:dyDescent="0.25">
      <c r="B31" s="406" t="s">
        <v>5</v>
      </c>
      <c r="C31" s="406" t="s">
        <v>12</v>
      </c>
      <c r="D31" s="406" t="s">
        <v>6</v>
      </c>
      <c r="E31" s="406" t="s">
        <v>17</v>
      </c>
      <c r="F31" s="406" t="s">
        <v>15</v>
      </c>
      <c r="G31" s="406" t="s">
        <v>100</v>
      </c>
      <c r="H31" s="406" t="s">
        <v>14</v>
      </c>
      <c r="I31" s="406" t="s">
        <v>13</v>
      </c>
      <c r="J31" s="406" t="s">
        <v>8</v>
      </c>
      <c r="K31" s="398" t="s">
        <v>113</v>
      </c>
      <c r="L31" s="409"/>
      <c r="M31" s="409"/>
      <c r="N31" s="409"/>
      <c r="O31" s="399"/>
      <c r="P31" s="394" t="s">
        <v>16</v>
      </c>
      <c r="Q31" s="395"/>
    </row>
    <row r="32" spans="2:17" ht="30" x14ac:dyDescent="0.25">
      <c r="B32" s="407"/>
      <c r="C32" s="407"/>
      <c r="D32" s="407"/>
      <c r="E32" s="407"/>
      <c r="F32" s="407"/>
      <c r="G32" s="407"/>
      <c r="H32" s="407"/>
      <c r="I32" s="407"/>
      <c r="J32" s="407"/>
      <c r="K32" s="398" t="s">
        <v>1</v>
      </c>
      <c r="L32" s="399"/>
      <c r="M32" s="398" t="s">
        <v>2</v>
      </c>
      <c r="N32" s="399"/>
      <c r="O32" s="236" t="s">
        <v>10</v>
      </c>
      <c r="P32" s="396"/>
      <c r="Q32" s="397"/>
    </row>
    <row r="33" spans="2:17" x14ac:dyDescent="0.25">
      <c r="B33" s="408"/>
      <c r="C33" s="408"/>
      <c r="D33" s="408"/>
      <c r="E33" s="408"/>
      <c r="F33" s="408"/>
      <c r="G33" s="408"/>
      <c r="H33" s="408"/>
      <c r="I33" s="408"/>
      <c r="J33" s="408"/>
      <c r="K33" s="236" t="s">
        <v>4</v>
      </c>
      <c r="L33" s="236" t="s">
        <v>3</v>
      </c>
      <c r="M33" s="236" t="s">
        <v>4</v>
      </c>
      <c r="N33" s="236" t="s">
        <v>3</v>
      </c>
      <c r="O33" s="236" t="s">
        <v>3</v>
      </c>
      <c r="P33" s="242" t="s">
        <v>1</v>
      </c>
      <c r="Q33" s="242" t="s">
        <v>2</v>
      </c>
    </row>
    <row r="34" spans="2:17" x14ac:dyDescent="0.25">
      <c r="B34" s="238" t="s">
        <v>0</v>
      </c>
      <c r="C34" s="400">
        <v>42858</v>
      </c>
      <c r="D34" s="260">
        <v>0</v>
      </c>
      <c r="E34" s="260">
        <v>538</v>
      </c>
      <c r="F34" s="260">
        <v>103</v>
      </c>
      <c r="G34" s="245">
        <v>3783865</v>
      </c>
      <c r="H34" s="245">
        <v>138401</v>
      </c>
      <c r="I34" s="260">
        <v>190</v>
      </c>
      <c r="J34" s="260">
        <v>114</v>
      </c>
      <c r="K34" s="260">
        <v>66</v>
      </c>
      <c r="L34" s="260">
        <v>77</v>
      </c>
      <c r="M34" s="260">
        <v>53</v>
      </c>
      <c r="N34" s="260">
        <v>52</v>
      </c>
      <c r="O34" s="260">
        <f>N34+L34</f>
        <v>129</v>
      </c>
      <c r="P34" s="261">
        <v>25</v>
      </c>
      <c r="Q34" s="246">
        <v>10</v>
      </c>
    </row>
    <row r="35" spans="2:17" x14ac:dyDescent="0.25">
      <c r="B35" s="237" t="s">
        <v>24</v>
      </c>
      <c r="C35" s="401"/>
      <c r="D35" s="262">
        <v>14.1</v>
      </c>
      <c r="E35" s="262">
        <v>0</v>
      </c>
      <c r="F35" s="262">
        <v>36</v>
      </c>
      <c r="G35" s="110">
        <v>634430</v>
      </c>
      <c r="H35" s="110">
        <v>600</v>
      </c>
      <c r="I35" s="262">
        <v>15</v>
      </c>
      <c r="J35" s="262">
        <v>74</v>
      </c>
      <c r="K35" s="262">
        <v>21</v>
      </c>
      <c r="L35" s="262">
        <v>15</v>
      </c>
      <c r="M35" s="262">
        <v>4</v>
      </c>
      <c r="N35" s="262">
        <v>5</v>
      </c>
      <c r="O35" s="260">
        <f t="shared" ref="O35:O38" si="4">N35+L35</f>
        <v>20</v>
      </c>
      <c r="P35" s="262">
        <v>16</v>
      </c>
      <c r="Q35" s="110">
        <v>0</v>
      </c>
    </row>
    <row r="36" spans="2:17" x14ac:dyDescent="0.25">
      <c r="B36" s="237" t="s">
        <v>25</v>
      </c>
      <c r="C36" s="401"/>
      <c r="D36" s="263">
        <v>12</v>
      </c>
      <c r="E36" s="263">
        <v>0</v>
      </c>
      <c r="F36" s="270">
        <v>87</v>
      </c>
      <c r="G36" s="271">
        <v>395106</v>
      </c>
      <c r="H36" s="271">
        <v>1464</v>
      </c>
      <c r="I36" s="270">
        <v>54</v>
      </c>
      <c r="J36" s="270">
        <v>17</v>
      </c>
      <c r="K36" s="270">
        <v>10</v>
      </c>
      <c r="L36" s="270">
        <v>9</v>
      </c>
      <c r="M36" s="263">
        <v>4</v>
      </c>
      <c r="N36" s="264">
        <v>4</v>
      </c>
      <c r="O36" s="260">
        <f t="shared" si="4"/>
        <v>13</v>
      </c>
      <c r="P36" s="265">
        <v>8</v>
      </c>
      <c r="Q36" s="112">
        <v>0</v>
      </c>
    </row>
    <row r="37" spans="2:17" x14ac:dyDescent="0.25">
      <c r="B37" s="238" t="s">
        <v>161</v>
      </c>
      <c r="C37" s="401"/>
      <c r="D37" s="249">
        <v>0</v>
      </c>
      <c r="E37" s="249">
        <v>0</v>
      </c>
      <c r="F37" s="250">
        <v>36</v>
      </c>
      <c r="G37" s="249">
        <v>319997</v>
      </c>
      <c r="H37" s="249">
        <v>20765</v>
      </c>
      <c r="I37" s="249">
        <v>12</v>
      </c>
      <c r="J37" s="251">
        <v>17</v>
      </c>
      <c r="K37" s="251">
        <v>8</v>
      </c>
      <c r="L37" s="251">
        <v>8</v>
      </c>
      <c r="M37" s="251">
        <v>2</v>
      </c>
      <c r="N37" s="251">
        <v>2</v>
      </c>
      <c r="O37" s="260">
        <f t="shared" si="4"/>
        <v>10</v>
      </c>
      <c r="P37" s="135">
        <v>5</v>
      </c>
      <c r="Q37" s="135">
        <v>0</v>
      </c>
    </row>
    <row r="38" spans="2:17" x14ac:dyDescent="0.25">
      <c r="B38" s="237" t="s">
        <v>85</v>
      </c>
      <c r="C38" s="436"/>
      <c r="D38" s="251">
        <v>0</v>
      </c>
      <c r="E38" s="251">
        <v>6</v>
      </c>
      <c r="F38" s="251">
        <v>243</v>
      </c>
      <c r="G38" s="251">
        <v>0</v>
      </c>
      <c r="H38" s="251">
        <v>243512</v>
      </c>
      <c r="I38" s="251">
        <v>0</v>
      </c>
      <c r="J38" s="251">
        <v>39</v>
      </c>
      <c r="K38" s="251">
        <v>32</v>
      </c>
      <c r="L38" s="251">
        <v>31</v>
      </c>
      <c r="M38" s="251">
        <v>0</v>
      </c>
      <c r="N38" s="251">
        <v>0</v>
      </c>
      <c r="O38" s="260">
        <f t="shared" si="4"/>
        <v>31</v>
      </c>
      <c r="P38" s="114">
        <v>135</v>
      </c>
      <c r="Q38" s="114">
        <v>0</v>
      </c>
    </row>
    <row r="39" spans="2:17" x14ac:dyDescent="0.25">
      <c r="B39" s="402"/>
      <c r="C39" s="403"/>
      <c r="D39" s="252">
        <f>D34+D35+D36+D37+D38</f>
        <v>26.1</v>
      </c>
      <c r="E39" s="252">
        <f t="shared" ref="E39:Q39" si="5">E34+E35+E36+E37+E38</f>
        <v>544</v>
      </c>
      <c r="F39" s="252">
        <f t="shared" si="5"/>
        <v>505</v>
      </c>
      <c r="G39" s="252">
        <f t="shared" si="5"/>
        <v>5133398</v>
      </c>
      <c r="H39" s="252">
        <f t="shared" si="5"/>
        <v>404742</v>
      </c>
      <c r="I39" s="252">
        <f t="shared" si="5"/>
        <v>271</v>
      </c>
      <c r="J39" s="252">
        <f t="shared" si="5"/>
        <v>261</v>
      </c>
      <c r="K39" s="252">
        <f t="shared" si="5"/>
        <v>137</v>
      </c>
      <c r="L39" s="252">
        <f t="shared" si="5"/>
        <v>140</v>
      </c>
      <c r="M39" s="252">
        <f t="shared" si="5"/>
        <v>63</v>
      </c>
      <c r="N39" s="252">
        <f t="shared" si="5"/>
        <v>63</v>
      </c>
      <c r="O39" s="252">
        <f t="shared" si="5"/>
        <v>203</v>
      </c>
      <c r="P39" s="252">
        <f t="shared" si="5"/>
        <v>189</v>
      </c>
      <c r="Q39" s="252">
        <f t="shared" si="5"/>
        <v>10</v>
      </c>
    </row>
    <row r="42" spans="2:17" ht="18.75" x14ac:dyDescent="0.3">
      <c r="B42" s="451" t="s">
        <v>294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269"/>
      <c r="O42" s="269"/>
      <c r="P42" s="269"/>
      <c r="Q42" s="269"/>
    </row>
    <row r="43" spans="2:17" x14ac:dyDescent="0.25"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</row>
    <row r="44" spans="2:17" x14ac:dyDescent="0.25">
      <c r="B44" s="406" t="s">
        <v>5</v>
      </c>
      <c r="C44" s="406" t="s">
        <v>12</v>
      </c>
      <c r="D44" s="406" t="s">
        <v>6</v>
      </c>
      <c r="E44" s="406" t="s">
        <v>17</v>
      </c>
      <c r="F44" s="406" t="s">
        <v>15</v>
      </c>
      <c r="G44" s="406" t="s">
        <v>100</v>
      </c>
      <c r="H44" s="406" t="s">
        <v>14</v>
      </c>
      <c r="I44" s="406" t="s">
        <v>13</v>
      </c>
      <c r="J44" s="406" t="s">
        <v>8</v>
      </c>
      <c r="K44" s="398" t="s">
        <v>113</v>
      </c>
      <c r="L44" s="409"/>
      <c r="M44" s="409"/>
      <c r="N44" s="409"/>
      <c r="O44" s="399"/>
      <c r="P44" s="394" t="s">
        <v>16</v>
      </c>
      <c r="Q44" s="395"/>
    </row>
    <row r="45" spans="2:17" ht="30" x14ac:dyDescent="0.25">
      <c r="B45" s="407"/>
      <c r="C45" s="407"/>
      <c r="D45" s="407"/>
      <c r="E45" s="407"/>
      <c r="F45" s="407"/>
      <c r="G45" s="407"/>
      <c r="H45" s="407"/>
      <c r="I45" s="407"/>
      <c r="J45" s="407"/>
      <c r="K45" s="398" t="s">
        <v>1</v>
      </c>
      <c r="L45" s="399"/>
      <c r="M45" s="398" t="s">
        <v>2</v>
      </c>
      <c r="N45" s="399"/>
      <c r="O45" s="236" t="s">
        <v>10</v>
      </c>
      <c r="P45" s="396"/>
      <c r="Q45" s="397"/>
    </row>
    <row r="46" spans="2:17" x14ac:dyDescent="0.25">
      <c r="B46" s="408"/>
      <c r="C46" s="408"/>
      <c r="D46" s="408"/>
      <c r="E46" s="408"/>
      <c r="F46" s="408"/>
      <c r="G46" s="408"/>
      <c r="H46" s="408"/>
      <c r="I46" s="408"/>
      <c r="J46" s="408"/>
      <c r="K46" s="236" t="s">
        <v>4</v>
      </c>
      <c r="L46" s="236" t="s">
        <v>3</v>
      </c>
      <c r="M46" s="236" t="s">
        <v>4</v>
      </c>
      <c r="N46" s="236" t="s">
        <v>3</v>
      </c>
      <c r="O46" s="236" t="s">
        <v>3</v>
      </c>
      <c r="P46" s="242" t="s">
        <v>1</v>
      </c>
      <c r="Q46" s="242" t="s">
        <v>2</v>
      </c>
    </row>
    <row r="47" spans="2:17" x14ac:dyDescent="0.25">
      <c r="B47" s="238" t="s">
        <v>0</v>
      </c>
      <c r="C47" s="400">
        <v>42859</v>
      </c>
      <c r="D47" s="260">
        <v>0</v>
      </c>
      <c r="E47" s="260">
        <v>163</v>
      </c>
      <c r="F47" s="260">
        <v>223</v>
      </c>
      <c r="G47" s="245">
        <v>3263721</v>
      </c>
      <c r="H47" s="245">
        <v>173650</v>
      </c>
      <c r="I47" s="260">
        <v>161</v>
      </c>
      <c r="J47" s="260">
        <v>75</v>
      </c>
      <c r="K47" s="260">
        <v>60</v>
      </c>
      <c r="L47" s="260">
        <v>60</v>
      </c>
      <c r="M47" s="260">
        <v>60</v>
      </c>
      <c r="N47" s="260">
        <v>60</v>
      </c>
      <c r="O47" s="260">
        <f>N47+L47</f>
        <v>120</v>
      </c>
      <c r="P47" s="261">
        <v>85</v>
      </c>
      <c r="Q47" s="246">
        <v>9</v>
      </c>
    </row>
    <row r="48" spans="2:17" x14ac:dyDescent="0.25">
      <c r="B48" s="237" t="s">
        <v>24</v>
      </c>
      <c r="C48" s="401"/>
      <c r="D48" s="262">
        <v>6.5</v>
      </c>
      <c r="E48" s="262">
        <v>0</v>
      </c>
      <c r="F48" s="262">
        <v>58</v>
      </c>
      <c r="G48" s="110">
        <v>650340</v>
      </c>
      <c r="H48" s="110">
        <v>41150</v>
      </c>
      <c r="I48" s="262">
        <v>25</v>
      </c>
      <c r="J48" s="262">
        <v>80</v>
      </c>
      <c r="K48" s="262">
        <v>18</v>
      </c>
      <c r="L48" s="262">
        <v>19</v>
      </c>
      <c r="M48" s="262">
        <v>5</v>
      </c>
      <c r="N48" s="262">
        <v>4</v>
      </c>
      <c r="O48" s="260">
        <f t="shared" ref="O48:O51" si="6">N48+L48</f>
        <v>23</v>
      </c>
      <c r="P48" s="262">
        <v>16</v>
      </c>
      <c r="Q48" s="110">
        <v>0</v>
      </c>
    </row>
    <row r="49" spans="2:17" x14ac:dyDescent="0.25">
      <c r="B49" s="237" t="s">
        <v>25</v>
      </c>
      <c r="C49" s="401"/>
      <c r="D49" s="263">
        <v>6</v>
      </c>
      <c r="E49" s="263">
        <v>0</v>
      </c>
      <c r="F49" s="270">
        <v>91</v>
      </c>
      <c r="G49" s="271">
        <v>425936</v>
      </c>
      <c r="H49" s="271">
        <v>3438</v>
      </c>
      <c r="I49" s="270">
        <v>64</v>
      </c>
      <c r="J49" s="270">
        <v>15</v>
      </c>
      <c r="K49" s="270">
        <v>11</v>
      </c>
      <c r="L49" s="270">
        <v>9</v>
      </c>
      <c r="M49" s="263">
        <v>1</v>
      </c>
      <c r="N49" s="264">
        <v>1</v>
      </c>
      <c r="O49" s="260">
        <f t="shared" si="6"/>
        <v>10</v>
      </c>
      <c r="P49" s="265">
        <v>8</v>
      </c>
      <c r="Q49" s="112">
        <v>0</v>
      </c>
    </row>
    <row r="50" spans="2:17" x14ac:dyDescent="0.25">
      <c r="B50" s="238" t="s">
        <v>161</v>
      </c>
      <c r="C50" s="401"/>
      <c r="D50" s="249">
        <v>12</v>
      </c>
      <c r="E50" s="249">
        <v>0</v>
      </c>
      <c r="F50" s="250">
        <v>18</v>
      </c>
      <c r="G50" s="249">
        <v>343561</v>
      </c>
      <c r="H50" s="249">
        <v>11930</v>
      </c>
      <c r="I50" s="249">
        <v>12</v>
      </c>
      <c r="J50" s="251">
        <v>17</v>
      </c>
      <c r="K50" s="251">
        <v>9</v>
      </c>
      <c r="L50" s="251">
        <v>9</v>
      </c>
      <c r="M50" s="251">
        <v>2</v>
      </c>
      <c r="N50" s="251">
        <v>2</v>
      </c>
      <c r="O50" s="260">
        <f t="shared" si="6"/>
        <v>11</v>
      </c>
      <c r="P50" s="135">
        <v>5</v>
      </c>
      <c r="Q50" s="135">
        <v>0</v>
      </c>
    </row>
    <row r="51" spans="2:17" x14ac:dyDescent="0.25">
      <c r="B51" s="237" t="s">
        <v>85</v>
      </c>
      <c r="C51" s="436"/>
      <c r="D51" s="251">
        <v>0</v>
      </c>
      <c r="E51" s="251">
        <v>0</v>
      </c>
      <c r="F51" s="251">
        <v>215</v>
      </c>
      <c r="G51" s="251">
        <v>0</v>
      </c>
      <c r="H51" s="251">
        <v>200611</v>
      </c>
      <c r="I51" s="251">
        <v>0</v>
      </c>
      <c r="J51" s="251">
        <v>37</v>
      </c>
      <c r="K51" s="251">
        <v>31</v>
      </c>
      <c r="L51" s="251">
        <v>32</v>
      </c>
      <c r="M51" s="251">
        <v>0</v>
      </c>
      <c r="N51" s="251">
        <v>0</v>
      </c>
      <c r="O51" s="260">
        <f t="shared" si="6"/>
        <v>32</v>
      </c>
      <c r="P51" s="114">
        <v>13</v>
      </c>
      <c r="Q51" s="114">
        <v>0</v>
      </c>
    </row>
    <row r="52" spans="2:17" x14ac:dyDescent="0.25">
      <c r="B52" s="402"/>
      <c r="C52" s="403"/>
      <c r="D52" s="252">
        <f>D47+D48+D49+D50+D51</f>
        <v>24.5</v>
      </c>
      <c r="E52" s="252">
        <f t="shared" ref="E52:Q52" si="7">E47+E48+E49+E50+E51</f>
        <v>163</v>
      </c>
      <c r="F52" s="252">
        <f t="shared" si="7"/>
        <v>605</v>
      </c>
      <c r="G52" s="252">
        <f t="shared" si="7"/>
        <v>4683558</v>
      </c>
      <c r="H52" s="252">
        <f t="shared" si="7"/>
        <v>430779</v>
      </c>
      <c r="I52" s="252">
        <f t="shared" si="7"/>
        <v>262</v>
      </c>
      <c r="J52" s="252">
        <f t="shared" si="7"/>
        <v>224</v>
      </c>
      <c r="K52" s="252">
        <f t="shared" si="7"/>
        <v>129</v>
      </c>
      <c r="L52" s="252">
        <f t="shared" si="7"/>
        <v>129</v>
      </c>
      <c r="M52" s="252">
        <f t="shared" si="7"/>
        <v>68</v>
      </c>
      <c r="N52" s="252">
        <f t="shared" si="7"/>
        <v>67</v>
      </c>
      <c r="O52" s="252">
        <f t="shared" si="7"/>
        <v>196</v>
      </c>
      <c r="P52" s="252">
        <f t="shared" si="7"/>
        <v>127</v>
      </c>
      <c r="Q52" s="252">
        <f t="shared" si="7"/>
        <v>9</v>
      </c>
    </row>
    <row r="55" spans="2:17" ht="18.75" x14ac:dyDescent="0.3">
      <c r="B55" s="451" t="s">
        <v>295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269"/>
      <c r="O55" s="269"/>
      <c r="P55" s="269"/>
      <c r="Q55" s="269"/>
    </row>
    <row r="56" spans="2:17" x14ac:dyDescent="0.25"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</row>
    <row r="57" spans="2:17" x14ac:dyDescent="0.25">
      <c r="B57" s="406" t="s">
        <v>5</v>
      </c>
      <c r="C57" s="406" t="s">
        <v>12</v>
      </c>
      <c r="D57" s="406" t="s">
        <v>6</v>
      </c>
      <c r="E57" s="406" t="s">
        <v>17</v>
      </c>
      <c r="F57" s="406" t="s">
        <v>15</v>
      </c>
      <c r="G57" s="406" t="s">
        <v>100</v>
      </c>
      <c r="H57" s="406" t="s">
        <v>14</v>
      </c>
      <c r="I57" s="406" t="s">
        <v>13</v>
      </c>
      <c r="J57" s="406" t="s">
        <v>8</v>
      </c>
      <c r="K57" s="398" t="s">
        <v>113</v>
      </c>
      <c r="L57" s="409"/>
      <c r="M57" s="409"/>
      <c r="N57" s="409"/>
      <c r="O57" s="399"/>
      <c r="P57" s="394" t="s">
        <v>16</v>
      </c>
      <c r="Q57" s="395"/>
    </row>
    <row r="58" spans="2:17" ht="30" x14ac:dyDescent="0.25">
      <c r="B58" s="407"/>
      <c r="C58" s="407"/>
      <c r="D58" s="407"/>
      <c r="E58" s="407"/>
      <c r="F58" s="407"/>
      <c r="G58" s="407"/>
      <c r="H58" s="407"/>
      <c r="I58" s="407"/>
      <c r="J58" s="407"/>
      <c r="K58" s="398" t="s">
        <v>1</v>
      </c>
      <c r="L58" s="399"/>
      <c r="M58" s="398" t="s">
        <v>2</v>
      </c>
      <c r="N58" s="399"/>
      <c r="O58" s="236" t="s">
        <v>10</v>
      </c>
      <c r="P58" s="396"/>
      <c r="Q58" s="397"/>
    </row>
    <row r="59" spans="2:17" x14ac:dyDescent="0.25">
      <c r="B59" s="408"/>
      <c r="C59" s="408"/>
      <c r="D59" s="408"/>
      <c r="E59" s="408"/>
      <c r="F59" s="408"/>
      <c r="G59" s="408"/>
      <c r="H59" s="408"/>
      <c r="I59" s="408"/>
      <c r="J59" s="408"/>
      <c r="K59" s="236" t="s">
        <v>4</v>
      </c>
      <c r="L59" s="236" t="s">
        <v>3</v>
      </c>
      <c r="M59" s="236" t="s">
        <v>4</v>
      </c>
      <c r="N59" s="236" t="s">
        <v>3</v>
      </c>
      <c r="O59" s="236" t="s">
        <v>3</v>
      </c>
      <c r="P59" s="242" t="s">
        <v>1</v>
      </c>
      <c r="Q59" s="242" t="s">
        <v>2</v>
      </c>
    </row>
    <row r="60" spans="2:17" x14ac:dyDescent="0.25">
      <c r="B60" s="238" t="s">
        <v>0</v>
      </c>
      <c r="C60" s="400">
        <v>42860</v>
      </c>
      <c r="D60" s="260">
        <v>0</v>
      </c>
      <c r="E60" s="260">
        <v>0</v>
      </c>
      <c r="F60" s="260">
        <v>194</v>
      </c>
      <c r="G60" s="245">
        <v>2738202</v>
      </c>
      <c r="H60" s="245">
        <v>146968</v>
      </c>
      <c r="I60" s="260">
        <v>169</v>
      </c>
      <c r="J60" s="260">
        <v>60</v>
      </c>
      <c r="K60" s="260">
        <v>60</v>
      </c>
      <c r="L60" s="260">
        <v>57</v>
      </c>
      <c r="M60" s="260">
        <v>47</v>
      </c>
      <c r="N60" s="260">
        <v>35</v>
      </c>
      <c r="O60" s="260">
        <f>N60+L60</f>
        <v>92</v>
      </c>
      <c r="P60" s="261">
        <v>90</v>
      </c>
      <c r="Q60" s="246">
        <v>7</v>
      </c>
    </row>
    <row r="61" spans="2:17" x14ac:dyDescent="0.25">
      <c r="B61" s="237" t="s">
        <v>24</v>
      </c>
      <c r="C61" s="401"/>
      <c r="D61" s="262">
        <v>0</v>
      </c>
      <c r="E61" s="262">
        <v>0</v>
      </c>
      <c r="F61" s="262">
        <v>36</v>
      </c>
      <c r="G61" s="110">
        <v>642404</v>
      </c>
      <c r="H61" s="110">
        <v>162830</v>
      </c>
      <c r="I61" s="262">
        <v>0</v>
      </c>
      <c r="J61" s="262">
        <v>47</v>
      </c>
      <c r="K61" s="262">
        <v>22</v>
      </c>
      <c r="L61" s="262">
        <v>22</v>
      </c>
      <c r="M61" s="262">
        <v>3</v>
      </c>
      <c r="N61" s="262">
        <v>3</v>
      </c>
      <c r="O61" s="260">
        <f t="shared" ref="O61:O64" si="8">N61+L61</f>
        <v>25</v>
      </c>
      <c r="P61" s="262">
        <v>16</v>
      </c>
      <c r="Q61" s="110">
        <v>0</v>
      </c>
    </row>
    <row r="62" spans="2:17" x14ac:dyDescent="0.25">
      <c r="B62" s="237" t="s">
        <v>25</v>
      </c>
      <c r="C62" s="401"/>
      <c r="D62" s="263">
        <v>0</v>
      </c>
      <c r="E62" s="263">
        <v>0</v>
      </c>
      <c r="F62" s="270">
        <v>144</v>
      </c>
      <c r="G62" s="271">
        <v>469569</v>
      </c>
      <c r="H62" s="271">
        <v>4454</v>
      </c>
      <c r="I62" s="270">
        <v>58</v>
      </c>
      <c r="J62" s="270">
        <v>18</v>
      </c>
      <c r="K62" s="270">
        <v>9</v>
      </c>
      <c r="L62" s="270">
        <v>9</v>
      </c>
      <c r="M62" s="263">
        <v>0</v>
      </c>
      <c r="N62" s="264">
        <v>0</v>
      </c>
      <c r="O62" s="260">
        <f t="shared" si="8"/>
        <v>9</v>
      </c>
      <c r="P62" s="265">
        <v>7</v>
      </c>
      <c r="Q62" s="112">
        <v>0</v>
      </c>
    </row>
    <row r="63" spans="2:17" x14ac:dyDescent="0.25">
      <c r="B63" s="238" t="s">
        <v>161</v>
      </c>
      <c r="C63" s="401"/>
      <c r="D63" s="249">
        <v>0</v>
      </c>
      <c r="E63" s="249">
        <v>0</v>
      </c>
      <c r="F63" s="250">
        <v>18</v>
      </c>
      <c r="G63" s="249">
        <v>329342</v>
      </c>
      <c r="H63" s="249">
        <v>21865</v>
      </c>
      <c r="I63" s="249">
        <v>15</v>
      </c>
      <c r="J63" s="251">
        <v>19</v>
      </c>
      <c r="K63" s="251">
        <v>8</v>
      </c>
      <c r="L63" s="251">
        <v>11</v>
      </c>
      <c r="M63" s="251">
        <v>2</v>
      </c>
      <c r="N63" s="251">
        <v>2</v>
      </c>
      <c r="O63" s="260">
        <f t="shared" si="8"/>
        <v>13</v>
      </c>
      <c r="P63" s="135">
        <v>5</v>
      </c>
      <c r="Q63" s="135">
        <v>0</v>
      </c>
    </row>
    <row r="64" spans="2:17" x14ac:dyDescent="0.25">
      <c r="B64" s="237" t="s">
        <v>85</v>
      </c>
      <c r="C64" s="436"/>
      <c r="D64" s="251">
        <v>0</v>
      </c>
      <c r="E64" s="251">
        <v>0</v>
      </c>
      <c r="F64" s="251">
        <v>150</v>
      </c>
      <c r="G64" s="251">
        <v>0</v>
      </c>
      <c r="H64" s="251">
        <v>162501</v>
      </c>
      <c r="I64" s="251">
        <v>0</v>
      </c>
      <c r="J64" s="251">
        <v>44</v>
      </c>
      <c r="K64" s="251">
        <v>32</v>
      </c>
      <c r="L64" s="251">
        <v>0</v>
      </c>
      <c r="M64" s="251">
        <v>0</v>
      </c>
      <c r="N64" s="251">
        <v>0</v>
      </c>
      <c r="O64" s="260">
        <f t="shared" si="8"/>
        <v>0</v>
      </c>
      <c r="P64" s="114">
        <v>134</v>
      </c>
      <c r="Q64" s="114">
        <v>0</v>
      </c>
    </row>
    <row r="65" spans="2:17" ht="15.75" customHeight="1" x14ac:dyDescent="0.25">
      <c r="B65" s="402"/>
      <c r="C65" s="403"/>
      <c r="D65" s="252">
        <f>D60+D61+D62+D63+D64</f>
        <v>0</v>
      </c>
      <c r="E65" s="252">
        <f t="shared" ref="E65:Q65" si="9">E60+E61+E62+E63+E64</f>
        <v>0</v>
      </c>
      <c r="F65" s="252">
        <f t="shared" si="9"/>
        <v>542</v>
      </c>
      <c r="G65" s="252">
        <f t="shared" si="9"/>
        <v>4179517</v>
      </c>
      <c r="H65" s="252">
        <f t="shared" si="9"/>
        <v>498618</v>
      </c>
      <c r="I65" s="252">
        <f t="shared" si="9"/>
        <v>242</v>
      </c>
      <c r="J65" s="252">
        <f t="shared" si="9"/>
        <v>188</v>
      </c>
      <c r="K65" s="252">
        <f t="shared" si="9"/>
        <v>131</v>
      </c>
      <c r="L65" s="252">
        <f t="shared" si="9"/>
        <v>99</v>
      </c>
      <c r="M65" s="252">
        <f t="shared" si="9"/>
        <v>52</v>
      </c>
      <c r="N65" s="252">
        <f t="shared" si="9"/>
        <v>40</v>
      </c>
      <c r="O65" s="252">
        <f t="shared" si="9"/>
        <v>139</v>
      </c>
      <c r="P65" s="252">
        <f t="shared" si="9"/>
        <v>252</v>
      </c>
      <c r="Q65" s="252">
        <f t="shared" si="9"/>
        <v>7</v>
      </c>
    </row>
    <row r="68" spans="2:17" ht="18.75" x14ac:dyDescent="0.3">
      <c r="B68" s="451" t="s">
        <v>296</v>
      </c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269"/>
      <c r="O68" s="269"/>
      <c r="P68" s="269"/>
      <c r="Q68" s="269"/>
    </row>
    <row r="69" spans="2:17" x14ac:dyDescent="0.25"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</row>
    <row r="70" spans="2:17" x14ac:dyDescent="0.25">
      <c r="B70" s="406" t="s">
        <v>5</v>
      </c>
      <c r="C70" s="406" t="s">
        <v>12</v>
      </c>
      <c r="D70" s="406" t="s">
        <v>6</v>
      </c>
      <c r="E70" s="406" t="s">
        <v>17</v>
      </c>
      <c r="F70" s="406" t="s">
        <v>15</v>
      </c>
      <c r="G70" s="406" t="s">
        <v>100</v>
      </c>
      <c r="H70" s="406" t="s">
        <v>14</v>
      </c>
      <c r="I70" s="406" t="s">
        <v>13</v>
      </c>
      <c r="J70" s="406" t="s">
        <v>8</v>
      </c>
      <c r="K70" s="398" t="s">
        <v>113</v>
      </c>
      <c r="L70" s="409"/>
      <c r="M70" s="409"/>
      <c r="N70" s="409"/>
      <c r="O70" s="399"/>
      <c r="P70" s="394" t="s">
        <v>16</v>
      </c>
      <c r="Q70" s="395"/>
    </row>
    <row r="71" spans="2:17" ht="30" x14ac:dyDescent="0.25">
      <c r="B71" s="407"/>
      <c r="C71" s="407"/>
      <c r="D71" s="407"/>
      <c r="E71" s="407"/>
      <c r="F71" s="407"/>
      <c r="G71" s="407"/>
      <c r="H71" s="407"/>
      <c r="I71" s="407"/>
      <c r="J71" s="407"/>
      <c r="K71" s="398" t="s">
        <v>1</v>
      </c>
      <c r="L71" s="399"/>
      <c r="M71" s="398" t="s">
        <v>2</v>
      </c>
      <c r="N71" s="399"/>
      <c r="O71" s="236" t="s">
        <v>10</v>
      </c>
      <c r="P71" s="396"/>
      <c r="Q71" s="397"/>
    </row>
    <row r="72" spans="2:17" x14ac:dyDescent="0.25">
      <c r="B72" s="408"/>
      <c r="C72" s="408"/>
      <c r="D72" s="408"/>
      <c r="E72" s="408"/>
      <c r="F72" s="408"/>
      <c r="G72" s="408"/>
      <c r="H72" s="408"/>
      <c r="I72" s="408"/>
      <c r="J72" s="408"/>
      <c r="K72" s="236" t="s">
        <v>4</v>
      </c>
      <c r="L72" s="236" t="s">
        <v>3</v>
      </c>
      <c r="M72" s="236" t="s">
        <v>4</v>
      </c>
      <c r="N72" s="236" t="s">
        <v>3</v>
      </c>
      <c r="O72" s="236" t="s">
        <v>3</v>
      </c>
      <c r="P72" s="242" t="s">
        <v>1</v>
      </c>
      <c r="Q72" s="242" t="s">
        <v>2</v>
      </c>
    </row>
    <row r="73" spans="2:17" x14ac:dyDescent="0.25">
      <c r="B73" s="238" t="s">
        <v>0</v>
      </c>
      <c r="C73" s="400">
        <v>42861</v>
      </c>
      <c r="D73" s="260">
        <v>0</v>
      </c>
      <c r="E73" s="260">
        <v>0</v>
      </c>
      <c r="F73" s="260">
        <v>290</v>
      </c>
      <c r="G73" s="245">
        <v>2360960</v>
      </c>
      <c r="H73" s="245">
        <v>48310</v>
      </c>
      <c r="I73" s="260">
        <v>117</v>
      </c>
      <c r="J73" s="260">
        <v>40</v>
      </c>
      <c r="K73" s="260">
        <v>29</v>
      </c>
      <c r="L73" s="260">
        <v>24</v>
      </c>
      <c r="M73" s="260">
        <v>32</v>
      </c>
      <c r="N73" s="260">
        <v>19</v>
      </c>
      <c r="O73" s="260">
        <f>N73+L73</f>
        <v>43</v>
      </c>
      <c r="P73" s="261">
        <v>32</v>
      </c>
      <c r="Q73" s="246">
        <v>7</v>
      </c>
    </row>
    <row r="74" spans="2:17" x14ac:dyDescent="0.25">
      <c r="B74" s="237" t="s">
        <v>24</v>
      </c>
      <c r="C74" s="401"/>
      <c r="D74" s="262">
        <v>0</v>
      </c>
      <c r="E74" s="262">
        <v>0</v>
      </c>
      <c r="F74" s="262">
        <v>18</v>
      </c>
      <c r="G74" s="110">
        <v>412660</v>
      </c>
      <c r="H74" s="110">
        <v>0</v>
      </c>
      <c r="I74" s="262">
        <v>0</v>
      </c>
      <c r="J74" s="262">
        <v>27</v>
      </c>
      <c r="K74" s="262">
        <v>8</v>
      </c>
      <c r="L74" s="262">
        <v>8</v>
      </c>
      <c r="M74" s="262">
        <v>3</v>
      </c>
      <c r="N74" s="262">
        <v>2</v>
      </c>
      <c r="O74" s="260">
        <f t="shared" ref="O74:O77" si="10">N74+L74</f>
        <v>10</v>
      </c>
      <c r="P74" s="262">
        <v>8</v>
      </c>
      <c r="Q74" s="110">
        <v>0</v>
      </c>
    </row>
    <row r="75" spans="2:17" x14ac:dyDescent="0.25">
      <c r="B75" s="237" t="s">
        <v>25</v>
      </c>
      <c r="C75" s="401"/>
      <c r="D75" s="263">
        <v>0</v>
      </c>
      <c r="E75" s="263">
        <v>0</v>
      </c>
      <c r="F75" s="270">
        <v>0</v>
      </c>
      <c r="G75" s="271">
        <v>248712</v>
      </c>
      <c r="H75" s="271">
        <v>0</v>
      </c>
      <c r="I75" s="270">
        <v>0</v>
      </c>
      <c r="J75" s="270">
        <v>0</v>
      </c>
      <c r="K75" s="270">
        <v>1</v>
      </c>
      <c r="L75" s="270">
        <v>1</v>
      </c>
      <c r="M75" s="263">
        <v>0</v>
      </c>
      <c r="N75" s="264">
        <v>0</v>
      </c>
      <c r="O75" s="260">
        <f t="shared" si="10"/>
        <v>1</v>
      </c>
      <c r="P75" s="265">
        <v>0</v>
      </c>
      <c r="Q75" s="112">
        <v>0</v>
      </c>
    </row>
    <row r="76" spans="2:17" x14ac:dyDescent="0.25">
      <c r="B76" s="238" t="s">
        <v>161</v>
      </c>
      <c r="C76" s="401"/>
      <c r="D76" s="249">
        <v>0</v>
      </c>
      <c r="E76" s="249">
        <v>0</v>
      </c>
      <c r="F76" s="250">
        <v>0</v>
      </c>
      <c r="G76" s="249">
        <v>350342</v>
      </c>
      <c r="H76" s="249">
        <v>25365</v>
      </c>
      <c r="I76" s="249">
        <v>15</v>
      </c>
      <c r="J76" s="251">
        <v>19</v>
      </c>
      <c r="K76" s="251">
        <v>8</v>
      </c>
      <c r="L76" s="251">
        <v>5</v>
      </c>
      <c r="M76" s="251">
        <v>2</v>
      </c>
      <c r="N76" s="251">
        <v>2</v>
      </c>
      <c r="O76" s="260">
        <f t="shared" si="10"/>
        <v>7</v>
      </c>
      <c r="P76" s="135">
        <v>5</v>
      </c>
      <c r="Q76" s="135">
        <v>0</v>
      </c>
    </row>
    <row r="77" spans="2:17" x14ac:dyDescent="0.25">
      <c r="B77" s="237" t="s">
        <v>85</v>
      </c>
      <c r="C77" s="436"/>
      <c r="D77" s="251">
        <v>0</v>
      </c>
      <c r="E77" s="251">
        <v>0</v>
      </c>
      <c r="F77" s="251">
        <v>105</v>
      </c>
      <c r="G77" s="251">
        <v>0</v>
      </c>
      <c r="H77" s="251">
        <v>31520</v>
      </c>
      <c r="I77" s="251">
        <v>0</v>
      </c>
      <c r="J77" s="251">
        <v>3</v>
      </c>
      <c r="K77" s="251">
        <v>12</v>
      </c>
      <c r="L77" s="251">
        <v>12</v>
      </c>
      <c r="M77" s="251">
        <v>0</v>
      </c>
      <c r="N77" s="251">
        <v>0</v>
      </c>
      <c r="O77" s="260">
        <f t="shared" si="10"/>
        <v>12</v>
      </c>
      <c r="P77" s="114">
        <v>24</v>
      </c>
      <c r="Q77" s="114">
        <v>0</v>
      </c>
    </row>
    <row r="78" spans="2:17" x14ac:dyDescent="0.25">
      <c r="B78" s="402"/>
      <c r="C78" s="403"/>
      <c r="D78" s="252">
        <f>D73+D74+D75+D76+D77</f>
        <v>0</v>
      </c>
      <c r="E78" s="252">
        <f t="shared" ref="E78:Q78" si="11">E73+E74+E75+E76+E77</f>
        <v>0</v>
      </c>
      <c r="F78" s="252">
        <f t="shared" si="11"/>
        <v>413</v>
      </c>
      <c r="G78" s="252">
        <f t="shared" si="11"/>
        <v>3372674</v>
      </c>
      <c r="H78" s="252">
        <f t="shared" si="11"/>
        <v>105195</v>
      </c>
      <c r="I78" s="252">
        <f t="shared" si="11"/>
        <v>132</v>
      </c>
      <c r="J78" s="252">
        <f t="shared" si="11"/>
        <v>89</v>
      </c>
      <c r="K78" s="252">
        <f t="shared" si="11"/>
        <v>58</v>
      </c>
      <c r="L78" s="252">
        <f t="shared" si="11"/>
        <v>50</v>
      </c>
      <c r="M78" s="252">
        <f t="shared" si="11"/>
        <v>37</v>
      </c>
      <c r="N78" s="252">
        <f t="shared" si="11"/>
        <v>23</v>
      </c>
      <c r="O78" s="252">
        <f t="shared" si="11"/>
        <v>73</v>
      </c>
      <c r="P78" s="252">
        <f t="shared" si="11"/>
        <v>69</v>
      </c>
      <c r="Q78" s="252">
        <f t="shared" si="11"/>
        <v>7</v>
      </c>
    </row>
    <row r="81" spans="2:17" ht="18.75" x14ac:dyDescent="0.3">
      <c r="B81" s="451" t="s">
        <v>297</v>
      </c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272"/>
      <c r="O81" s="272"/>
      <c r="P81" s="272"/>
      <c r="Q81" s="272"/>
    </row>
    <row r="82" spans="2:17" x14ac:dyDescent="0.25"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</row>
    <row r="83" spans="2:17" x14ac:dyDescent="0.25">
      <c r="B83" s="406" t="s">
        <v>5</v>
      </c>
      <c r="C83" s="406" t="s">
        <v>12</v>
      </c>
      <c r="D83" s="406" t="s">
        <v>6</v>
      </c>
      <c r="E83" s="406" t="s">
        <v>17</v>
      </c>
      <c r="F83" s="406" t="s">
        <v>15</v>
      </c>
      <c r="G83" s="406" t="s">
        <v>100</v>
      </c>
      <c r="H83" s="406" t="s">
        <v>14</v>
      </c>
      <c r="I83" s="406" t="s">
        <v>13</v>
      </c>
      <c r="J83" s="406" t="s">
        <v>8</v>
      </c>
      <c r="K83" s="398" t="s">
        <v>113</v>
      </c>
      <c r="L83" s="409"/>
      <c r="M83" s="409"/>
      <c r="N83" s="409"/>
      <c r="O83" s="399"/>
      <c r="P83" s="394" t="s">
        <v>16</v>
      </c>
      <c r="Q83" s="395"/>
    </row>
    <row r="84" spans="2:17" ht="30" x14ac:dyDescent="0.25">
      <c r="B84" s="407"/>
      <c r="C84" s="407"/>
      <c r="D84" s="407"/>
      <c r="E84" s="407"/>
      <c r="F84" s="407"/>
      <c r="G84" s="407"/>
      <c r="H84" s="407"/>
      <c r="I84" s="407"/>
      <c r="J84" s="407"/>
      <c r="K84" s="398" t="s">
        <v>1</v>
      </c>
      <c r="L84" s="399"/>
      <c r="M84" s="398" t="s">
        <v>2</v>
      </c>
      <c r="N84" s="399"/>
      <c r="O84" s="273" t="s">
        <v>10</v>
      </c>
      <c r="P84" s="396"/>
      <c r="Q84" s="397"/>
    </row>
    <row r="85" spans="2:17" x14ac:dyDescent="0.25">
      <c r="B85" s="408"/>
      <c r="C85" s="408"/>
      <c r="D85" s="408"/>
      <c r="E85" s="408"/>
      <c r="F85" s="408"/>
      <c r="G85" s="408"/>
      <c r="H85" s="408"/>
      <c r="I85" s="408"/>
      <c r="J85" s="408"/>
      <c r="K85" s="273" t="s">
        <v>4</v>
      </c>
      <c r="L85" s="273" t="s">
        <v>3</v>
      </c>
      <c r="M85" s="273" t="s">
        <v>4</v>
      </c>
      <c r="N85" s="273" t="s">
        <v>3</v>
      </c>
      <c r="O85" s="273" t="s">
        <v>3</v>
      </c>
      <c r="P85" s="278" t="s">
        <v>1</v>
      </c>
      <c r="Q85" s="278" t="s">
        <v>2</v>
      </c>
    </row>
    <row r="86" spans="2:17" x14ac:dyDescent="0.25">
      <c r="B86" s="275" t="s">
        <v>0</v>
      </c>
      <c r="C86" s="400">
        <v>42862</v>
      </c>
      <c r="D86" s="260">
        <v>0</v>
      </c>
      <c r="E86" s="260">
        <v>0</v>
      </c>
      <c r="F86" s="260">
        <v>116</v>
      </c>
      <c r="G86" s="245">
        <v>1796688</v>
      </c>
      <c r="H86" s="245">
        <v>129891</v>
      </c>
      <c r="I86" s="260">
        <v>202</v>
      </c>
      <c r="J86" s="260">
        <v>56</v>
      </c>
      <c r="K86" s="260">
        <v>26</v>
      </c>
      <c r="L86" s="260">
        <v>18</v>
      </c>
      <c r="M86" s="260">
        <v>34</v>
      </c>
      <c r="N86" s="260">
        <v>23</v>
      </c>
      <c r="O86" s="260">
        <f>N86+L86</f>
        <v>41</v>
      </c>
      <c r="P86" s="261">
        <v>29</v>
      </c>
      <c r="Q86" s="246">
        <v>9</v>
      </c>
    </row>
    <row r="87" spans="2:17" x14ac:dyDescent="0.25">
      <c r="B87" s="274" t="s">
        <v>24</v>
      </c>
      <c r="C87" s="401"/>
      <c r="D87" s="262">
        <v>0</v>
      </c>
      <c r="E87" s="262">
        <v>0</v>
      </c>
      <c r="F87" s="262">
        <v>18</v>
      </c>
      <c r="G87" s="110">
        <v>380984</v>
      </c>
      <c r="H87" s="110">
        <v>0</v>
      </c>
      <c r="I87" s="262">
        <v>0</v>
      </c>
      <c r="J87" s="262">
        <v>22</v>
      </c>
      <c r="K87" s="262">
        <v>4</v>
      </c>
      <c r="L87" s="262">
        <v>3</v>
      </c>
      <c r="M87" s="262">
        <v>3</v>
      </c>
      <c r="N87" s="262">
        <v>3</v>
      </c>
      <c r="O87" s="260">
        <f t="shared" ref="O87:O90" si="12">N87+L87</f>
        <v>6</v>
      </c>
      <c r="P87" s="262">
        <v>4</v>
      </c>
      <c r="Q87" s="110">
        <v>0</v>
      </c>
    </row>
    <row r="88" spans="2:17" x14ac:dyDescent="0.25">
      <c r="B88" s="274" t="s">
        <v>25</v>
      </c>
      <c r="C88" s="401"/>
      <c r="D88" s="263">
        <v>0</v>
      </c>
      <c r="E88" s="263">
        <v>0</v>
      </c>
      <c r="F88" s="270">
        <v>0</v>
      </c>
      <c r="G88" s="271">
        <v>268219</v>
      </c>
      <c r="H88" s="271">
        <v>0</v>
      </c>
      <c r="I88" s="270">
        <v>0</v>
      </c>
      <c r="J88" s="270">
        <v>0</v>
      </c>
      <c r="K88" s="270">
        <v>1</v>
      </c>
      <c r="L88" s="270">
        <v>1</v>
      </c>
      <c r="M88" s="263">
        <v>0</v>
      </c>
      <c r="N88" s="264">
        <v>0</v>
      </c>
      <c r="O88" s="260">
        <f t="shared" si="12"/>
        <v>1</v>
      </c>
      <c r="P88" s="265">
        <v>0</v>
      </c>
      <c r="Q88" s="112">
        <v>0</v>
      </c>
    </row>
    <row r="89" spans="2:17" x14ac:dyDescent="0.25">
      <c r="B89" s="275" t="s">
        <v>161</v>
      </c>
      <c r="C89" s="401"/>
      <c r="D89" s="249">
        <v>0</v>
      </c>
      <c r="E89" s="249">
        <v>0</v>
      </c>
      <c r="F89" s="250">
        <v>0</v>
      </c>
      <c r="G89" s="249">
        <v>330492</v>
      </c>
      <c r="H89" s="249">
        <v>21865</v>
      </c>
      <c r="I89" s="249">
        <v>15</v>
      </c>
      <c r="J89" s="276">
        <v>19</v>
      </c>
      <c r="K89" s="276">
        <v>8</v>
      </c>
      <c r="L89" s="276">
        <v>3</v>
      </c>
      <c r="M89" s="276">
        <v>2</v>
      </c>
      <c r="N89" s="276">
        <v>2</v>
      </c>
      <c r="O89" s="260">
        <f t="shared" si="12"/>
        <v>5</v>
      </c>
      <c r="P89" s="135">
        <v>5</v>
      </c>
      <c r="Q89" s="135">
        <v>0</v>
      </c>
    </row>
    <row r="90" spans="2:17" x14ac:dyDescent="0.25">
      <c r="B90" s="274" t="s">
        <v>85</v>
      </c>
      <c r="C90" s="436"/>
      <c r="D90" s="276">
        <v>0</v>
      </c>
      <c r="E90" s="276">
        <v>0</v>
      </c>
      <c r="F90" s="276">
        <v>12</v>
      </c>
      <c r="G90" s="276">
        <v>0</v>
      </c>
      <c r="H90" s="276">
        <v>61620.5</v>
      </c>
      <c r="I90" s="276">
        <v>0</v>
      </c>
      <c r="J90" s="276">
        <v>12</v>
      </c>
      <c r="K90" s="276">
        <v>11</v>
      </c>
      <c r="L90" s="276">
        <v>11</v>
      </c>
      <c r="M90" s="276">
        <v>0</v>
      </c>
      <c r="N90" s="276">
        <v>0</v>
      </c>
      <c r="O90" s="260">
        <f t="shared" si="12"/>
        <v>11</v>
      </c>
      <c r="P90" s="114">
        <v>14</v>
      </c>
      <c r="Q90" s="114">
        <v>0</v>
      </c>
    </row>
    <row r="91" spans="2:17" x14ac:dyDescent="0.25">
      <c r="B91" s="402"/>
      <c r="C91" s="403"/>
      <c r="D91" s="277">
        <f>D86+D87+D88+D89+D90</f>
        <v>0</v>
      </c>
      <c r="E91" s="277">
        <f t="shared" ref="E91:Q91" si="13">E86+E87+E88+E89+E90</f>
        <v>0</v>
      </c>
      <c r="F91" s="277">
        <f t="shared" si="13"/>
        <v>146</v>
      </c>
      <c r="G91" s="277">
        <f t="shared" si="13"/>
        <v>2776383</v>
      </c>
      <c r="H91" s="277">
        <f t="shared" si="13"/>
        <v>213376.5</v>
      </c>
      <c r="I91" s="277">
        <f t="shared" si="13"/>
        <v>217</v>
      </c>
      <c r="J91" s="277">
        <f t="shared" si="13"/>
        <v>109</v>
      </c>
      <c r="K91" s="277">
        <f t="shared" si="13"/>
        <v>50</v>
      </c>
      <c r="L91" s="277">
        <f t="shared" si="13"/>
        <v>36</v>
      </c>
      <c r="M91" s="277">
        <f t="shared" si="13"/>
        <v>39</v>
      </c>
      <c r="N91" s="277">
        <f t="shared" si="13"/>
        <v>28</v>
      </c>
      <c r="O91" s="277">
        <f t="shared" si="13"/>
        <v>64</v>
      </c>
      <c r="P91" s="277">
        <f t="shared" si="13"/>
        <v>52</v>
      </c>
      <c r="Q91" s="277">
        <f t="shared" si="13"/>
        <v>9</v>
      </c>
    </row>
    <row r="94" spans="2:17" ht="18.75" x14ac:dyDescent="0.3">
      <c r="B94" s="451" t="s">
        <v>298</v>
      </c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272"/>
      <c r="O94" s="272"/>
      <c r="P94" s="272"/>
      <c r="Q94" s="272"/>
    </row>
    <row r="95" spans="2:17" x14ac:dyDescent="0.25"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</row>
    <row r="96" spans="2:17" x14ac:dyDescent="0.25">
      <c r="B96" s="406" t="s">
        <v>5</v>
      </c>
      <c r="C96" s="406" t="s">
        <v>12</v>
      </c>
      <c r="D96" s="406" t="s">
        <v>6</v>
      </c>
      <c r="E96" s="406" t="s">
        <v>17</v>
      </c>
      <c r="F96" s="406" t="s">
        <v>15</v>
      </c>
      <c r="G96" s="406" t="s">
        <v>100</v>
      </c>
      <c r="H96" s="406" t="s">
        <v>14</v>
      </c>
      <c r="I96" s="406" t="s">
        <v>13</v>
      </c>
      <c r="J96" s="406" t="s">
        <v>8</v>
      </c>
      <c r="K96" s="398" t="s">
        <v>113</v>
      </c>
      <c r="L96" s="409"/>
      <c r="M96" s="409"/>
      <c r="N96" s="409"/>
      <c r="O96" s="399"/>
      <c r="P96" s="394" t="s">
        <v>16</v>
      </c>
      <c r="Q96" s="395"/>
    </row>
    <row r="97" spans="2:17" ht="30" x14ac:dyDescent="0.25">
      <c r="B97" s="407"/>
      <c r="C97" s="407"/>
      <c r="D97" s="407"/>
      <c r="E97" s="407"/>
      <c r="F97" s="407"/>
      <c r="G97" s="407"/>
      <c r="H97" s="407"/>
      <c r="I97" s="407"/>
      <c r="J97" s="407"/>
      <c r="K97" s="398" t="s">
        <v>1</v>
      </c>
      <c r="L97" s="399"/>
      <c r="M97" s="398" t="s">
        <v>2</v>
      </c>
      <c r="N97" s="399"/>
      <c r="O97" s="273" t="s">
        <v>10</v>
      </c>
      <c r="P97" s="396"/>
      <c r="Q97" s="397"/>
    </row>
    <row r="98" spans="2:17" x14ac:dyDescent="0.25">
      <c r="B98" s="408"/>
      <c r="C98" s="408"/>
      <c r="D98" s="408"/>
      <c r="E98" s="408"/>
      <c r="F98" s="408"/>
      <c r="G98" s="408"/>
      <c r="H98" s="408"/>
      <c r="I98" s="408"/>
      <c r="J98" s="408"/>
      <c r="K98" s="273" t="s">
        <v>4</v>
      </c>
      <c r="L98" s="273" t="s">
        <v>3</v>
      </c>
      <c r="M98" s="273" t="s">
        <v>4</v>
      </c>
      <c r="N98" s="273" t="s">
        <v>3</v>
      </c>
      <c r="O98" s="273" t="s">
        <v>3</v>
      </c>
      <c r="P98" s="278" t="s">
        <v>1</v>
      </c>
      <c r="Q98" s="278" t="s">
        <v>2</v>
      </c>
    </row>
    <row r="99" spans="2:17" x14ac:dyDescent="0.25">
      <c r="B99" s="275" t="s">
        <v>0</v>
      </c>
      <c r="C99" s="400">
        <v>42863</v>
      </c>
      <c r="D99" s="260">
        <v>0</v>
      </c>
      <c r="E99" s="260">
        <v>0</v>
      </c>
      <c r="F99" s="260">
        <v>165</v>
      </c>
      <c r="G99" s="245">
        <v>2202316</v>
      </c>
      <c r="H99" s="245">
        <v>95696</v>
      </c>
      <c r="I99" s="260">
        <v>200</v>
      </c>
      <c r="J99" s="260">
        <v>71</v>
      </c>
      <c r="K99" s="260">
        <v>23</v>
      </c>
      <c r="L99" s="260">
        <v>12</v>
      </c>
      <c r="M99" s="260">
        <v>48</v>
      </c>
      <c r="N99" s="260">
        <v>41</v>
      </c>
      <c r="O99" s="260">
        <f>N99+L99</f>
        <v>53</v>
      </c>
      <c r="P99" s="261">
        <v>40</v>
      </c>
      <c r="Q99" s="246">
        <v>11</v>
      </c>
    </row>
    <row r="100" spans="2:17" x14ac:dyDescent="0.25">
      <c r="B100" s="274" t="s">
        <v>24</v>
      </c>
      <c r="C100" s="401"/>
      <c r="D100" s="262">
        <v>0</v>
      </c>
      <c r="E100" s="262">
        <v>0</v>
      </c>
      <c r="F100" s="262">
        <v>42</v>
      </c>
      <c r="G100" s="110">
        <v>793244</v>
      </c>
      <c r="H100" s="110">
        <v>152720</v>
      </c>
      <c r="I100" s="262">
        <v>20</v>
      </c>
      <c r="J100" s="262">
        <v>60</v>
      </c>
      <c r="K100" s="262">
        <v>2</v>
      </c>
      <c r="L100" s="262">
        <v>2</v>
      </c>
      <c r="M100" s="262">
        <v>9</v>
      </c>
      <c r="N100" s="262">
        <v>9</v>
      </c>
      <c r="O100" s="260">
        <f t="shared" ref="O100:O103" si="14">N100+L100</f>
        <v>11</v>
      </c>
      <c r="P100" s="262">
        <v>2</v>
      </c>
      <c r="Q100" s="110">
        <v>0</v>
      </c>
    </row>
    <row r="101" spans="2:17" x14ac:dyDescent="0.25">
      <c r="B101" s="274" t="s">
        <v>25</v>
      </c>
      <c r="C101" s="401"/>
      <c r="D101" s="263">
        <v>0</v>
      </c>
      <c r="E101" s="263">
        <v>0</v>
      </c>
      <c r="F101" s="270">
        <v>33</v>
      </c>
      <c r="G101" s="271">
        <v>408314</v>
      </c>
      <c r="H101" s="271">
        <v>0</v>
      </c>
      <c r="I101" s="270">
        <v>0</v>
      </c>
      <c r="J101" s="270">
        <v>19</v>
      </c>
      <c r="K101" s="270">
        <v>7</v>
      </c>
      <c r="L101" s="270">
        <v>7</v>
      </c>
      <c r="M101" s="263">
        <v>0</v>
      </c>
      <c r="N101" s="264">
        <v>0</v>
      </c>
      <c r="O101" s="260">
        <f t="shared" si="14"/>
        <v>7</v>
      </c>
      <c r="P101" s="265">
        <v>4</v>
      </c>
      <c r="Q101" s="112">
        <v>0</v>
      </c>
    </row>
    <row r="102" spans="2:17" x14ac:dyDescent="0.25">
      <c r="B102" s="275" t="s">
        <v>161</v>
      </c>
      <c r="C102" s="401"/>
      <c r="D102" s="249">
        <v>0</v>
      </c>
      <c r="E102" s="249">
        <v>0</v>
      </c>
      <c r="F102" s="250">
        <v>0</v>
      </c>
      <c r="G102" s="249">
        <v>307692</v>
      </c>
      <c r="H102" s="249">
        <v>21865</v>
      </c>
      <c r="I102" s="249">
        <v>15</v>
      </c>
      <c r="J102" s="276">
        <v>19</v>
      </c>
      <c r="K102" s="276">
        <v>8</v>
      </c>
      <c r="L102" s="276">
        <v>3</v>
      </c>
      <c r="M102" s="276">
        <v>2</v>
      </c>
      <c r="N102" s="276">
        <v>2</v>
      </c>
      <c r="O102" s="260">
        <f t="shared" si="14"/>
        <v>5</v>
      </c>
      <c r="P102" s="135">
        <v>5</v>
      </c>
      <c r="Q102" s="135">
        <v>0</v>
      </c>
    </row>
    <row r="103" spans="2:17" x14ac:dyDescent="0.25">
      <c r="B103" s="274" t="s">
        <v>85</v>
      </c>
      <c r="C103" s="436"/>
      <c r="D103" s="276">
        <v>0</v>
      </c>
      <c r="E103" s="276">
        <v>0</v>
      </c>
      <c r="F103" s="276">
        <v>93</v>
      </c>
      <c r="G103" s="276">
        <v>0</v>
      </c>
      <c r="H103" s="276">
        <v>153347.5</v>
      </c>
      <c r="I103" s="276">
        <v>0</v>
      </c>
      <c r="J103" s="276">
        <v>31</v>
      </c>
      <c r="K103" s="276">
        <v>14</v>
      </c>
      <c r="L103" s="276">
        <v>14</v>
      </c>
      <c r="M103" s="276">
        <v>0</v>
      </c>
      <c r="N103" s="276">
        <v>0</v>
      </c>
      <c r="O103" s="260">
        <f t="shared" si="14"/>
        <v>14</v>
      </c>
      <c r="P103" s="114">
        <v>63</v>
      </c>
      <c r="Q103" s="114">
        <v>0</v>
      </c>
    </row>
    <row r="104" spans="2:17" x14ac:dyDescent="0.25">
      <c r="B104" s="402"/>
      <c r="C104" s="403"/>
      <c r="D104" s="277">
        <f>D99+D100+D101+D102+D103</f>
        <v>0</v>
      </c>
      <c r="E104" s="277">
        <f t="shared" ref="E104:Q104" si="15">E99+E100+E101+E102+E103</f>
        <v>0</v>
      </c>
      <c r="F104" s="277">
        <f t="shared" si="15"/>
        <v>333</v>
      </c>
      <c r="G104" s="277">
        <f t="shared" si="15"/>
        <v>3711566</v>
      </c>
      <c r="H104" s="277">
        <f t="shared" si="15"/>
        <v>423628.5</v>
      </c>
      <c r="I104" s="277">
        <f t="shared" si="15"/>
        <v>235</v>
      </c>
      <c r="J104" s="277">
        <f t="shared" si="15"/>
        <v>200</v>
      </c>
      <c r="K104" s="277">
        <f t="shared" si="15"/>
        <v>54</v>
      </c>
      <c r="L104" s="277">
        <f t="shared" si="15"/>
        <v>38</v>
      </c>
      <c r="M104" s="277">
        <f t="shared" si="15"/>
        <v>59</v>
      </c>
      <c r="N104" s="277">
        <f t="shared" si="15"/>
        <v>52</v>
      </c>
      <c r="O104" s="277">
        <f t="shared" si="15"/>
        <v>90</v>
      </c>
      <c r="P104" s="277">
        <f t="shared" si="15"/>
        <v>114</v>
      </c>
      <c r="Q104" s="277">
        <f t="shared" si="15"/>
        <v>11</v>
      </c>
    </row>
    <row r="107" spans="2:17" ht="18.75" x14ac:dyDescent="0.3">
      <c r="B107" s="451" t="s">
        <v>299</v>
      </c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272"/>
      <c r="O107" s="272"/>
      <c r="P107" s="272"/>
      <c r="Q107" s="272"/>
    </row>
    <row r="108" spans="2:17" x14ac:dyDescent="0.25"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</row>
    <row r="109" spans="2:17" x14ac:dyDescent="0.25">
      <c r="B109" s="406" t="s">
        <v>5</v>
      </c>
      <c r="C109" s="406" t="s">
        <v>12</v>
      </c>
      <c r="D109" s="406" t="s">
        <v>6</v>
      </c>
      <c r="E109" s="406" t="s">
        <v>17</v>
      </c>
      <c r="F109" s="406" t="s">
        <v>15</v>
      </c>
      <c r="G109" s="406" t="s">
        <v>100</v>
      </c>
      <c r="H109" s="406" t="s">
        <v>14</v>
      </c>
      <c r="I109" s="406" t="s">
        <v>13</v>
      </c>
      <c r="J109" s="406" t="s">
        <v>8</v>
      </c>
      <c r="K109" s="398" t="s">
        <v>113</v>
      </c>
      <c r="L109" s="409"/>
      <c r="M109" s="409"/>
      <c r="N109" s="409"/>
      <c r="O109" s="399"/>
      <c r="P109" s="394" t="s">
        <v>16</v>
      </c>
      <c r="Q109" s="395"/>
    </row>
    <row r="110" spans="2:17" ht="30" x14ac:dyDescent="0.25">
      <c r="B110" s="407"/>
      <c r="C110" s="407"/>
      <c r="D110" s="407"/>
      <c r="E110" s="407"/>
      <c r="F110" s="407"/>
      <c r="G110" s="407"/>
      <c r="H110" s="407"/>
      <c r="I110" s="407"/>
      <c r="J110" s="407"/>
      <c r="K110" s="398" t="s">
        <v>1</v>
      </c>
      <c r="L110" s="399"/>
      <c r="M110" s="398" t="s">
        <v>2</v>
      </c>
      <c r="N110" s="399"/>
      <c r="O110" s="273" t="s">
        <v>10</v>
      </c>
      <c r="P110" s="396"/>
      <c r="Q110" s="397"/>
    </row>
    <row r="111" spans="2:17" x14ac:dyDescent="0.25">
      <c r="B111" s="408"/>
      <c r="C111" s="408"/>
      <c r="D111" s="408"/>
      <c r="E111" s="408"/>
      <c r="F111" s="408"/>
      <c r="G111" s="408"/>
      <c r="H111" s="408"/>
      <c r="I111" s="408"/>
      <c r="J111" s="408"/>
      <c r="K111" s="273" t="s">
        <v>4</v>
      </c>
      <c r="L111" s="273" t="s">
        <v>3</v>
      </c>
      <c r="M111" s="273" t="s">
        <v>4</v>
      </c>
      <c r="N111" s="273" t="s">
        <v>3</v>
      </c>
      <c r="O111" s="273" t="s">
        <v>3</v>
      </c>
      <c r="P111" s="278" t="s">
        <v>1</v>
      </c>
      <c r="Q111" s="278" t="s">
        <v>2</v>
      </c>
    </row>
    <row r="112" spans="2:17" x14ac:dyDescent="0.25">
      <c r="B112" s="275" t="s">
        <v>0</v>
      </c>
      <c r="C112" s="400">
        <v>42864</v>
      </c>
      <c r="D112" s="260">
        <v>0</v>
      </c>
      <c r="E112" s="260">
        <v>0</v>
      </c>
      <c r="F112" s="260">
        <v>118</v>
      </c>
      <c r="G112" s="245">
        <v>2926740</v>
      </c>
      <c r="H112" s="245">
        <v>199370</v>
      </c>
      <c r="I112" s="260">
        <v>168</v>
      </c>
      <c r="J112" s="260">
        <v>93</v>
      </c>
      <c r="K112" s="260">
        <v>43</v>
      </c>
      <c r="L112" s="260">
        <v>60</v>
      </c>
      <c r="M112" s="260">
        <v>55</v>
      </c>
      <c r="N112" s="260">
        <v>37</v>
      </c>
      <c r="O112" s="260">
        <f>N112+L112</f>
        <v>97</v>
      </c>
      <c r="P112" s="261">
        <v>37</v>
      </c>
      <c r="Q112" s="246">
        <v>8</v>
      </c>
    </row>
    <row r="113" spans="2:17" x14ac:dyDescent="0.25">
      <c r="B113" s="274" t="s">
        <v>24</v>
      </c>
      <c r="C113" s="401"/>
      <c r="D113" s="262">
        <v>0</v>
      </c>
      <c r="E113" s="262">
        <v>0</v>
      </c>
      <c r="F113" s="262">
        <v>22</v>
      </c>
      <c r="G113" s="110">
        <v>623050</v>
      </c>
      <c r="H113" s="110">
        <v>5500</v>
      </c>
      <c r="I113" s="262">
        <v>0</v>
      </c>
      <c r="J113" s="262">
        <v>52</v>
      </c>
      <c r="K113" s="262">
        <v>16</v>
      </c>
      <c r="L113" s="262">
        <v>16</v>
      </c>
      <c r="M113" s="262">
        <v>6</v>
      </c>
      <c r="N113" s="262">
        <v>4</v>
      </c>
      <c r="O113" s="260">
        <f t="shared" ref="O113:O116" si="16">N113+L113</f>
        <v>20</v>
      </c>
      <c r="P113" s="262">
        <v>2</v>
      </c>
      <c r="Q113" s="110">
        <v>0</v>
      </c>
    </row>
    <row r="114" spans="2:17" x14ac:dyDescent="0.25">
      <c r="B114" s="274" t="s">
        <v>25</v>
      </c>
      <c r="C114" s="401"/>
      <c r="D114" s="263">
        <v>0</v>
      </c>
      <c r="E114" s="263">
        <v>0</v>
      </c>
      <c r="F114" s="270">
        <v>26</v>
      </c>
      <c r="G114" s="271">
        <v>281678</v>
      </c>
      <c r="H114" s="271">
        <v>900</v>
      </c>
      <c r="I114" s="270">
        <v>44</v>
      </c>
      <c r="J114" s="270">
        <v>5</v>
      </c>
      <c r="K114" s="270">
        <v>7</v>
      </c>
      <c r="L114" s="270">
        <v>7</v>
      </c>
      <c r="M114" s="263">
        <v>0</v>
      </c>
      <c r="N114" s="264">
        <v>0</v>
      </c>
      <c r="O114" s="260">
        <f t="shared" si="16"/>
        <v>7</v>
      </c>
      <c r="P114" s="265">
        <v>4</v>
      </c>
      <c r="Q114" s="112">
        <v>0</v>
      </c>
    </row>
    <row r="115" spans="2:17" x14ac:dyDescent="0.25">
      <c r="B115" s="275" t="s">
        <v>161</v>
      </c>
      <c r="C115" s="401"/>
      <c r="D115" s="249">
        <v>0</v>
      </c>
      <c r="E115" s="249">
        <v>0</v>
      </c>
      <c r="F115" s="250">
        <v>0</v>
      </c>
      <c r="G115" s="249">
        <v>335992</v>
      </c>
      <c r="H115" s="249">
        <v>21865</v>
      </c>
      <c r="I115" s="249">
        <v>15</v>
      </c>
      <c r="J115" s="276">
        <v>19</v>
      </c>
      <c r="K115" s="276">
        <v>8</v>
      </c>
      <c r="L115" s="276">
        <v>3</v>
      </c>
      <c r="M115" s="276">
        <v>2</v>
      </c>
      <c r="N115" s="276">
        <v>2</v>
      </c>
      <c r="O115" s="260">
        <f t="shared" si="16"/>
        <v>5</v>
      </c>
      <c r="P115" s="135">
        <v>5</v>
      </c>
      <c r="Q115" s="135">
        <v>0</v>
      </c>
    </row>
    <row r="116" spans="2:17" x14ac:dyDescent="0.25">
      <c r="B116" s="274" t="s">
        <v>85</v>
      </c>
      <c r="C116" s="436"/>
      <c r="D116" s="276">
        <v>0</v>
      </c>
      <c r="E116" s="276">
        <v>0</v>
      </c>
      <c r="F116" s="276">
        <v>18</v>
      </c>
      <c r="G116" s="276">
        <v>0</v>
      </c>
      <c r="H116" s="276">
        <v>61620.5</v>
      </c>
      <c r="I116" s="276">
        <v>0</v>
      </c>
      <c r="J116" s="276">
        <v>12</v>
      </c>
      <c r="K116" s="276">
        <v>8</v>
      </c>
      <c r="L116" s="276">
        <v>8</v>
      </c>
      <c r="M116" s="276">
        <v>0</v>
      </c>
      <c r="N116" s="276">
        <v>0</v>
      </c>
      <c r="O116" s="260">
        <f t="shared" si="16"/>
        <v>8</v>
      </c>
      <c r="P116" s="114">
        <v>53</v>
      </c>
      <c r="Q116" s="114">
        <v>0</v>
      </c>
    </row>
    <row r="117" spans="2:17" x14ac:dyDescent="0.25">
      <c r="B117" s="402"/>
      <c r="C117" s="403"/>
      <c r="D117" s="277">
        <f>D112+D113+D114+D115+D116</f>
        <v>0</v>
      </c>
      <c r="E117" s="277">
        <f t="shared" ref="E117:Q117" si="17">E112+E113+E114+E115+E116</f>
        <v>0</v>
      </c>
      <c r="F117" s="277">
        <f t="shared" si="17"/>
        <v>184</v>
      </c>
      <c r="G117" s="277">
        <f t="shared" si="17"/>
        <v>4167460</v>
      </c>
      <c r="H117" s="277">
        <f t="shared" si="17"/>
        <v>289255.5</v>
      </c>
      <c r="I117" s="277">
        <f t="shared" si="17"/>
        <v>227</v>
      </c>
      <c r="J117" s="277">
        <f t="shared" si="17"/>
        <v>181</v>
      </c>
      <c r="K117" s="277">
        <f t="shared" si="17"/>
        <v>82</v>
      </c>
      <c r="L117" s="277">
        <f t="shared" si="17"/>
        <v>94</v>
      </c>
      <c r="M117" s="277">
        <f t="shared" si="17"/>
        <v>63</v>
      </c>
      <c r="N117" s="277">
        <f t="shared" si="17"/>
        <v>43</v>
      </c>
      <c r="O117" s="277">
        <f t="shared" si="17"/>
        <v>137</v>
      </c>
      <c r="P117" s="277">
        <f t="shared" si="17"/>
        <v>101</v>
      </c>
      <c r="Q117" s="277">
        <f t="shared" si="17"/>
        <v>8</v>
      </c>
    </row>
    <row r="120" spans="2:17" ht="18.75" x14ac:dyDescent="0.3">
      <c r="B120" s="451" t="s">
        <v>300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272"/>
      <c r="O120" s="272"/>
      <c r="P120" s="272"/>
      <c r="Q120" s="272"/>
    </row>
    <row r="121" spans="2:17" x14ac:dyDescent="0.25"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</row>
    <row r="122" spans="2:17" x14ac:dyDescent="0.25">
      <c r="B122" s="406" t="s">
        <v>5</v>
      </c>
      <c r="C122" s="406" t="s">
        <v>12</v>
      </c>
      <c r="D122" s="406" t="s">
        <v>6</v>
      </c>
      <c r="E122" s="406" t="s">
        <v>17</v>
      </c>
      <c r="F122" s="406" t="s">
        <v>15</v>
      </c>
      <c r="G122" s="406" t="s">
        <v>100</v>
      </c>
      <c r="H122" s="406" t="s">
        <v>14</v>
      </c>
      <c r="I122" s="406" t="s">
        <v>13</v>
      </c>
      <c r="J122" s="406" t="s">
        <v>8</v>
      </c>
      <c r="K122" s="398" t="s">
        <v>113</v>
      </c>
      <c r="L122" s="409"/>
      <c r="M122" s="409"/>
      <c r="N122" s="409"/>
      <c r="O122" s="399"/>
      <c r="P122" s="394" t="s">
        <v>16</v>
      </c>
      <c r="Q122" s="395"/>
    </row>
    <row r="123" spans="2:17" ht="30" x14ac:dyDescent="0.25">
      <c r="B123" s="407"/>
      <c r="C123" s="407"/>
      <c r="D123" s="407"/>
      <c r="E123" s="407"/>
      <c r="F123" s="407"/>
      <c r="G123" s="407"/>
      <c r="H123" s="407"/>
      <c r="I123" s="407"/>
      <c r="J123" s="407"/>
      <c r="K123" s="398" t="s">
        <v>1</v>
      </c>
      <c r="L123" s="399"/>
      <c r="M123" s="398" t="s">
        <v>2</v>
      </c>
      <c r="N123" s="399"/>
      <c r="O123" s="273" t="s">
        <v>10</v>
      </c>
      <c r="P123" s="396"/>
      <c r="Q123" s="397"/>
    </row>
    <row r="124" spans="2:17" x14ac:dyDescent="0.25">
      <c r="B124" s="408"/>
      <c r="C124" s="408"/>
      <c r="D124" s="408"/>
      <c r="E124" s="408"/>
      <c r="F124" s="408"/>
      <c r="G124" s="408"/>
      <c r="H124" s="408"/>
      <c r="I124" s="408"/>
      <c r="J124" s="408"/>
      <c r="K124" s="273" t="s">
        <v>4</v>
      </c>
      <c r="L124" s="273" t="s">
        <v>3</v>
      </c>
      <c r="M124" s="273" t="s">
        <v>4</v>
      </c>
      <c r="N124" s="273" t="s">
        <v>3</v>
      </c>
      <c r="O124" s="273" t="s">
        <v>3</v>
      </c>
      <c r="P124" s="278" t="s">
        <v>1</v>
      </c>
      <c r="Q124" s="278" t="s">
        <v>2</v>
      </c>
    </row>
    <row r="125" spans="2:17" x14ac:dyDescent="0.25">
      <c r="B125" s="275" t="s">
        <v>0</v>
      </c>
      <c r="C125" s="400">
        <v>42865</v>
      </c>
      <c r="D125" s="260">
        <v>0</v>
      </c>
      <c r="E125" s="260">
        <v>0</v>
      </c>
      <c r="F125" s="260">
        <v>215</v>
      </c>
      <c r="G125" s="245">
        <v>4604967</v>
      </c>
      <c r="H125" s="245">
        <v>266665</v>
      </c>
      <c r="I125" s="260">
        <v>146</v>
      </c>
      <c r="J125" s="260">
        <v>83</v>
      </c>
      <c r="K125" s="260">
        <v>56</v>
      </c>
      <c r="L125" s="260">
        <v>36</v>
      </c>
      <c r="M125" s="260">
        <v>58</v>
      </c>
      <c r="N125" s="260">
        <v>46</v>
      </c>
      <c r="O125" s="260">
        <f>N125+L125</f>
        <v>82</v>
      </c>
      <c r="P125" s="261">
        <v>97</v>
      </c>
      <c r="Q125" s="246">
        <v>8</v>
      </c>
    </row>
    <row r="126" spans="2:17" x14ac:dyDescent="0.25">
      <c r="B126" s="274" t="s">
        <v>24</v>
      </c>
      <c r="C126" s="401"/>
      <c r="D126" s="262">
        <v>0</v>
      </c>
      <c r="E126" s="262">
        <v>0</v>
      </c>
      <c r="F126" s="262">
        <v>41</v>
      </c>
      <c r="G126" s="110">
        <v>383880</v>
      </c>
      <c r="H126" s="110">
        <v>63150</v>
      </c>
      <c r="I126" s="262">
        <v>18</v>
      </c>
      <c r="J126" s="262">
        <v>36</v>
      </c>
      <c r="K126" s="262">
        <v>23</v>
      </c>
      <c r="L126" s="262">
        <v>20</v>
      </c>
      <c r="M126" s="262">
        <v>6</v>
      </c>
      <c r="N126" s="262">
        <v>4</v>
      </c>
      <c r="O126" s="260">
        <f t="shared" ref="O126:O129" si="18">N126+L126</f>
        <v>24</v>
      </c>
      <c r="P126" s="262">
        <v>16</v>
      </c>
      <c r="Q126" s="110">
        <v>0</v>
      </c>
    </row>
    <row r="127" spans="2:17" x14ac:dyDescent="0.25">
      <c r="B127" s="274" t="s">
        <v>25</v>
      </c>
      <c r="C127" s="401"/>
      <c r="D127" s="263">
        <v>0</v>
      </c>
      <c r="E127" s="263">
        <v>0</v>
      </c>
      <c r="F127" s="270">
        <v>80</v>
      </c>
      <c r="G127" s="271">
        <v>431394</v>
      </c>
      <c r="H127" s="271">
        <v>1428</v>
      </c>
      <c r="I127" s="270">
        <v>54</v>
      </c>
      <c r="J127" s="270">
        <v>16</v>
      </c>
      <c r="K127" s="270">
        <v>10</v>
      </c>
      <c r="L127" s="270">
        <v>10</v>
      </c>
      <c r="M127" s="263">
        <v>0</v>
      </c>
      <c r="N127" s="264">
        <v>0</v>
      </c>
      <c r="O127" s="260">
        <f t="shared" si="18"/>
        <v>10</v>
      </c>
      <c r="P127" s="265">
        <v>7</v>
      </c>
      <c r="Q127" s="112">
        <v>0</v>
      </c>
    </row>
    <row r="128" spans="2:17" x14ac:dyDescent="0.25">
      <c r="B128" s="275" t="s">
        <v>161</v>
      </c>
      <c r="C128" s="401"/>
      <c r="D128" s="249">
        <v>0</v>
      </c>
      <c r="E128" s="249">
        <v>0</v>
      </c>
      <c r="F128" s="250">
        <v>0</v>
      </c>
      <c r="G128" s="249">
        <v>336142</v>
      </c>
      <c r="H128" s="249">
        <v>20765</v>
      </c>
      <c r="I128" s="249">
        <v>10</v>
      </c>
      <c r="J128" s="276">
        <v>17</v>
      </c>
      <c r="K128" s="276">
        <v>9</v>
      </c>
      <c r="L128" s="276">
        <v>2</v>
      </c>
      <c r="M128" s="276">
        <v>2</v>
      </c>
      <c r="N128" s="276">
        <v>2</v>
      </c>
      <c r="O128" s="260">
        <f t="shared" si="18"/>
        <v>4</v>
      </c>
      <c r="P128" s="135">
        <v>5</v>
      </c>
      <c r="Q128" s="135">
        <v>0</v>
      </c>
    </row>
    <row r="129" spans="2:17" x14ac:dyDescent="0.25">
      <c r="B129" s="274" t="s">
        <v>85</v>
      </c>
      <c r="C129" s="436"/>
      <c r="D129" s="276">
        <v>0</v>
      </c>
      <c r="E129" s="276">
        <v>0</v>
      </c>
      <c r="F129" s="276">
        <v>151</v>
      </c>
      <c r="G129" s="276">
        <v>0</v>
      </c>
      <c r="H129" s="276">
        <v>160927</v>
      </c>
      <c r="I129" s="276">
        <v>0</v>
      </c>
      <c r="J129" s="276">
        <v>38</v>
      </c>
      <c r="K129" s="276">
        <v>37</v>
      </c>
      <c r="L129" s="276">
        <v>34</v>
      </c>
      <c r="M129" s="276">
        <v>0</v>
      </c>
      <c r="N129" s="276">
        <v>0</v>
      </c>
      <c r="O129" s="260">
        <f t="shared" si="18"/>
        <v>34</v>
      </c>
      <c r="P129" s="114">
        <v>34</v>
      </c>
      <c r="Q129" s="114">
        <v>0</v>
      </c>
    </row>
    <row r="130" spans="2:17" x14ac:dyDescent="0.25">
      <c r="B130" s="402"/>
      <c r="C130" s="403"/>
      <c r="D130" s="277">
        <f>D125+D126+D127+D128+D129</f>
        <v>0</v>
      </c>
      <c r="E130" s="277">
        <f t="shared" ref="E130:Q130" si="19">E125+E126+E127+E128+E129</f>
        <v>0</v>
      </c>
      <c r="F130" s="277">
        <f t="shared" si="19"/>
        <v>487</v>
      </c>
      <c r="G130" s="277">
        <f t="shared" si="19"/>
        <v>5756383</v>
      </c>
      <c r="H130" s="277">
        <f t="shared" si="19"/>
        <v>512935</v>
      </c>
      <c r="I130" s="277">
        <f t="shared" si="19"/>
        <v>228</v>
      </c>
      <c r="J130" s="277">
        <f t="shared" si="19"/>
        <v>190</v>
      </c>
      <c r="K130" s="277">
        <f t="shared" si="19"/>
        <v>135</v>
      </c>
      <c r="L130" s="277">
        <f t="shared" si="19"/>
        <v>102</v>
      </c>
      <c r="M130" s="277">
        <f t="shared" si="19"/>
        <v>66</v>
      </c>
      <c r="N130" s="277">
        <f t="shared" si="19"/>
        <v>52</v>
      </c>
      <c r="O130" s="277">
        <f t="shared" si="19"/>
        <v>154</v>
      </c>
      <c r="P130" s="277">
        <f t="shared" si="19"/>
        <v>159</v>
      </c>
      <c r="Q130" s="277">
        <f t="shared" si="19"/>
        <v>8</v>
      </c>
    </row>
    <row r="133" spans="2:17" ht="18.75" x14ac:dyDescent="0.3">
      <c r="B133" s="451" t="s">
        <v>301</v>
      </c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272"/>
      <c r="O133" s="272"/>
      <c r="P133" s="272"/>
      <c r="Q133" s="272"/>
    </row>
    <row r="134" spans="2:17" x14ac:dyDescent="0.25"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</row>
    <row r="135" spans="2:17" x14ac:dyDescent="0.25">
      <c r="B135" s="406" t="s">
        <v>5</v>
      </c>
      <c r="C135" s="406" t="s">
        <v>12</v>
      </c>
      <c r="D135" s="406" t="s">
        <v>6</v>
      </c>
      <c r="E135" s="406" t="s">
        <v>17</v>
      </c>
      <c r="F135" s="406" t="s">
        <v>15</v>
      </c>
      <c r="G135" s="406" t="s">
        <v>100</v>
      </c>
      <c r="H135" s="406" t="s">
        <v>14</v>
      </c>
      <c r="I135" s="406" t="s">
        <v>13</v>
      </c>
      <c r="J135" s="406" t="s">
        <v>8</v>
      </c>
      <c r="K135" s="398" t="s">
        <v>113</v>
      </c>
      <c r="L135" s="409"/>
      <c r="M135" s="409"/>
      <c r="N135" s="409"/>
      <c r="O135" s="399"/>
      <c r="P135" s="394" t="s">
        <v>16</v>
      </c>
      <c r="Q135" s="395"/>
    </row>
    <row r="136" spans="2:17" ht="30" x14ac:dyDescent="0.25">
      <c r="B136" s="407"/>
      <c r="C136" s="407"/>
      <c r="D136" s="407"/>
      <c r="E136" s="407"/>
      <c r="F136" s="407"/>
      <c r="G136" s="407"/>
      <c r="H136" s="407"/>
      <c r="I136" s="407"/>
      <c r="J136" s="407"/>
      <c r="K136" s="398" t="s">
        <v>1</v>
      </c>
      <c r="L136" s="399"/>
      <c r="M136" s="398" t="s">
        <v>2</v>
      </c>
      <c r="N136" s="399"/>
      <c r="O136" s="273" t="s">
        <v>10</v>
      </c>
      <c r="P136" s="396"/>
      <c r="Q136" s="397"/>
    </row>
    <row r="137" spans="2:17" x14ac:dyDescent="0.25">
      <c r="B137" s="408"/>
      <c r="C137" s="408"/>
      <c r="D137" s="408"/>
      <c r="E137" s="408"/>
      <c r="F137" s="408"/>
      <c r="G137" s="408"/>
      <c r="H137" s="408"/>
      <c r="I137" s="408"/>
      <c r="J137" s="408"/>
      <c r="K137" s="273" t="s">
        <v>4</v>
      </c>
      <c r="L137" s="273" t="s">
        <v>3</v>
      </c>
      <c r="M137" s="273" t="s">
        <v>4</v>
      </c>
      <c r="N137" s="273" t="s">
        <v>3</v>
      </c>
      <c r="O137" s="273" t="s">
        <v>3</v>
      </c>
      <c r="P137" s="278" t="s">
        <v>1</v>
      </c>
      <c r="Q137" s="278" t="s">
        <v>2</v>
      </c>
    </row>
    <row r="138" spans="2:17" x14ac:dyDescent="0.25">
      <c r="B138" s="275" t="s">
        <v>0</v>
      </c>
      <c r="C138" s="400">
        <v>42866</v>
      </c>
      <c r="D138" s="260">
        <v>0</v>
      </c>
      <c r="E138" s="260">
        <v>0</v>
      </c>
      <c r="F138" s="260">
        <v>178</v>
      </c>
      <c r="G138" s="245">
        <v>3591040</v>
      </c>
      <c r="H138" s="245">
        <v>154173</v>
      </c>
      <c r="I138" s="260">
        <v>119</v>
      </c>
      <c r="J138" s="260">
        <v>68</v>
      </c>
      <c r="K138" s="260">
        <v>60</v>
      </c>
      <c r="L138" s="260">
        <v>57</v>
      </c>
      <c r="M138" s="260">
        <v>57</v>
      </c>
      <c r="N138" s="260">
        <v>50</v>
      </c>
      <c r="O138" s="260">
        <f>N138+L138</f>
        <v>107</v>
      </c>
      <c r="P138" s="261">
        <v>86</v>
      </c>
      <c r="Q138" s="246">
        <v>8</v>
      </c>
    </row>
    <row r="139" spans="2:17" x14ac:dyDescent="0.25">
      <c r="B139" s="274" t="s">
        <v>24</v>
      </c>
      <c r="C139" s="401"/>
      <c r="D139" s="262">
        <v>0</v>
      </c>
      <c r="E139" s="262">
        <v>0</v>
      </c>
      <c r="F139" s="262">
        <v>70</v>
      </c>
      <c r="G139" s="110">
        <v>508830</v>
      </c>
      <c r="H139" s="110">
        <v>36850</v>
      </c>
      <c r="I139" s="262">
        <v>35</v>
      </c>
      <c r="J139" s="262">
        <v>71</v>
      </c>
      <c r="K139" s="262">
        <v>22</v>
      </c>
      <c r="L139" s="262">
        <v>24</v>
      </c>
      <c r="M139" s="262">
        <v>5</v>
      </c>
      <c r="N139" s="262">
        <v>4</v>
      </c>
      <c r="O139" s="260">
        <f t="shared" ref="O139:O142" si="20">N139+L139</f>
        <v>28</v>
      </c>
      <c r="P139" s="262">
        <v>17</v>
      </c>
      <c r="Q139" s="110">
        <v>0</v>
      </c>
    </row>
    <row r="140" spans="2:17" x14ac:dyDescent="0.25">
      <c r="B140" s="274" t="s">
        <v>25</v>
      </c>
      <c r="C140" s="401"/>
      <c r="D140" s="263">
        <v>0</v>
      </c>
      <c r="E140" s="263">
        <v>0</v>
      </c>
      <c r="F140" s="270">
        <v>340</v>
      </c>
      <c r="G140" s="271">
        <v>399504</v>
      </c>
      <c r="H140" s="271">
        <v>3128</v>
      </c>
      <c r="I140" s="270">
        <v>58</v>
      </c>
      <c r="J140" s="270">
        <v>17</v>
      </c>
      <c r="K140" s="270">
        <v>10</v>
      </c>
      <c r="L140" s="270">
        <v>11</v>
      </c>
      <c r="M140" s="263">
        <v>0</v>
      </c>
      <c r="N140" s="264">
        <v>0</v>
      </c>
      <c r="O140" s="260">
        <f t="shared" si="20"/>
        <v>11</v>
      </c>
      <c r="P140" s="265">
        <v>7</v>
      </c>
      <c r="Q140" s="112">
        <v>0</v>
      </c>
    </row>
    <row r="141" spans="2:17" x14ac:dyDescent="0.25">
      <c r="B141" s="275" t="s">
        <v>161</v>
      </c>
      <c r="C141" s="401"/>
      <c r="D141" s="249">
        <v>0</v>
      </c>
      <c r="E141" s="249">
        <v>0</v>
      </c>
      <c r="F141" s="250">
        <v>0</v>
      </c>
      <c r="G141" s="249">
        <v>324862</v>
      </c>
      <c r="H141" s="249">
        <v>16965</v>
      </c>
      <c r="I141" s="249">
        <v>12</v>
      </c>
      <c r="J141" s="276">
        <v>15</v>
      </c>
      <c r="K141" s="276">
        <v>9</v>
      </c>
      <c r="L141" s="276">
        <v>2</v>
      </c>
      <c r="M141" s="276">
        <v>2</v>
      </c>
      <c r="N141" s="276">
        <v>2</v>
      </c>
      <c r="O141" s="260">
        <f t="shared" si="20"/>
        <v>4</v>
      </c>
      <c r="P141" s="135">
        <v>5</v>
      </c>
      <c r="Q141" s="135">
        <v>0</v>
      </c>
    </row>
    <row r="142" spans="2:17" x14ac:dyDescent="0.25">
      <c r="B142" s="274" t="s">
        <v>85</v>
      </c>
      <c r="C142" s="436"/>
      <c r="D142" s="276">
        <v>0</v>
      </c>
      <c r="E142" s="276">
        <v>0</v>
      </c>
      <c r="F142" s="276">
        <v>188</v>
      </c>
      <c r="G142" s="276">
        <v>0</v>
      </c>
      <c r="H142" s="276">
        <v>87746</v>
      </c>
      <c r="I142" s="276">
        <v>0</v>
      </c>
      <c r="J142" s="276">
        <v>30</v>
      </c>
      <c r="K142" s="276">
        <v>34</v>
      </c>
      <c r="L142" s="276">
        <v>36</v>
      </c>
      <c r="M142" s="276">
        <v>0</v>
      </c>
      <c r="N142" s="276">
        <v>0</v>
      </c>
      <c r="O142" s="260">
        <f t="shared" si="20"/>
        <v>36</v>
      </c>
      <c r="P142" s="114">
        <v>136</v>
      </c>
      <c r="Q142" s="114">
        <v>0</v>
      </c>
    </row>
    <row r="143" spans="2:17" x14ac:dyDescent="0.25">
      <c r="B143" s="402"/>
      <c r="C143" s="403"/>
      <c r="D143" s="277">
        <f>D138+D139+D140+D141+D142</f>
        <v>0</v>
      </c>
      <c r="E143" s="277">
        <f t="shared" ref="E143:Q143" si="21">E138+E139+E140+E141+E142</f>
        <v>0</v>
      </c>
      <c r="F143" s="277">
        <f t="shared" si="21"/>
        <v>776</v>
      </c>
      <c r="G143" s="277">
        <f t="shared" si="21"/>
        <v>4824236</v>
      </c>
      <c r="H143" s="277">
        <f t="shared" si="21"/>
        <v>298862</v>
      </c>
      <c r="I143" s="277">
        <f t="shared" si="21"/>
        <v>224</v>
      </c>
      <c r="J143" s="277">
        <f t="shared" si="21"/>
        <v>201</v>
      </c>
      <c r="K143" s="277">
        <f t="shared" si="21"/>
        <v>135</v>
      </c>
      <c r="L143" s="277">
        <f t="shared" si="21"/>
        <v>130</v>
      </c>
      <c r="M143" s="277">
        <f t="shared" si="21"/>
        <v>64</v>
      </c>
      <c r="N143" s="277">
        <f t="shared" si="21"/>
        <v>56</v>
      </c>
      <c r="O143" s="277">
        <f t="shared" si="21"/>
        <v>186</v>
      </c>
      <c r="P143" s="277">
        <f t="shared" si="21"/>
        <v>251</v>
      </c>
      <c r="Q143" s="277">
        <f t="shared" si="21"/>
        <v>8</v>
      </c>
    </row>
    <row r="146" spans="2:17" ht="18.75" x14ac:dyDescent="0.3">
      <c r="B146" s="451" t="s">
        <v>302</v>
      </c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272"/>
      <c r="O146" s="272"/>
      <c r="P146" s="272"/>
      <c r="Q146" s="272"/>
    </row>
    <row r="147" spans="2:17" x14ac:dyDescent="0.25"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</row>
    <row r="148" spans="2:17" x14ac:dyDescent="0.25">
      <c r="B148" s="406" t="s">
        <v>5</v>
      </c>
      <c r="C148" s="406" t="s">
        <v>12</v>
      </c>
      <c r="D148" s="406" t="s">
        <v>6</v>
      </c>
      <c r="E148" s="406" t="s">
        <v>17</v>
      </c>
      <c r="F148" s="406" t="s">
        <v>15</v>
      </c>
      <c r="G148" s="406" t="s">
        <v>100</v>
      </c>
      <c r="H148" s="406" t="s">
        <v>14</v>
      </c>
      <c r="I148" s="406" t="s">
        <v>13</v>
      </c>
      <c r="J148" s="406" t="s">
        <v>8</v>
      </c>
      <c r="K148" s="398" t="s">
        <v>113</v>
      </c>
      <c r="L148" s="409"/>
      <c r="M148" s="409"/>
      <c r="N148" s="409"/>
      <c r="O148" s="399"/>
      <c r="P148" s="394" t="s">
        <v>16</v>
      </c>
      <c r="Q148" s="395"/>
    </row>
    <row r="149" spans="2:17" ht="30" x14ac:dyDescent="0.25">
      <c r="B149" s="407"/>
      <c r="C149" s="407"/>
      <c r="D149" s="407"/>
      <c r="E149" s="407"/>
      <c r="F149" s="407"/>
      <c r="G149" s="407"/>
      <c r="H149" s="407"/>
      <c r="I149" s="407"/>
      <c r="J149" s="407"/>
      <c r="K149" s="398" t="s">
        <v>1</v>
      </c>
      <c r="L149" s="399"/>
      <c r="M149" s="398" t="s">
        <v>2</v>
      </c>
      <c r="N149" s="399"/>
      <c r="O149" s="273" t="s">
        <v>10</v>
      </c>
      <c r="P149" s="396"/>
      <c r="Q149" s="397"/>
    </row>
    <row r="150" spans="2:17" x14ac:dyDescent="0.25">
      <c r="B150" s="408"/>
      <c r="C150" s="408"/>
      <c r="D150" s="408"/>
      <c r="E150" s="408"/>
      <c r="F150" s="408"/>
      <c r="G150" s="408"/>
      <c r="H150" s="408"/>
      <c r="I150" s="408"/>
      <c r="J150" s="408"/>
      <c r="K150" s="273" t="s">
        <v>4</v>
      </c>
      <c r="L150" s="273" t="s">
        <v>3</v>
      </c>
      <c r="M150" s="273" t="s">
        <v>4</v>
      </c>
      <c r="N150" s="273" t="s">
        <v>3</v>
      </c>
      <c r="O150" s="273" t="s">
        <v>3</v>
      </c>
      <c r="P150" s="278" t="s">
        <v>1</v>
      </c>
      <c r="Q150" s="278" t="s">
        <v>2</v>
      </c>
    </row>
    <row r="151" spans="2:17" x14ac:dyDescent="0.25">
      <c r="B151" s="275" t="s">
        <v>0</v>
      </c>
      <c r="C151" s="400">
        <v>42867</v>
      </c>
      <c r="D151" s="260"/>
      <c r="E151" s="260"/>
      <c r="F151" s="260">
        <v>146</v>
      </c>
      <c r="G151" s="245">
        <v>3717221.6</v>
      </c>
      <c r="H151" s="245">
        <v>144352.70000000001</v>
      </c>
      <c r="I151" s="260">
        <v>115</v>
      </c>
      <c r="J151" s="260">
        <v>47</v>
      </c>
      <c r="K151" s="260">
        <v>48</v>
      </c>
      <c r="L151" s="260">
        <v>35</v>
      </c>
      <c r="M151" s="260">
        <v>32</v>
      </c>
      <c r="N151" s="260">
        <v>27</v>
      </c>
      <c r="O151" s="260">
        <v>62</v>
      </c>
      <c r="P151" s="261">
        <v>79</v>
      </c>
      <c r="Q151" s="246">
        <v>6</v>
      </c>
    </row>
    <row r="152" spans="2:17" x14ac:dyDescent="0.25">
      <c r="B152" s="274" t="s">
        <v>24</v>
      </c>
      <c r="C152" s="401"/>
      <c r="D152" s="262">
        <v>0</v>
      </c>
      <c r="E152" s="262">
        <v>0</v>
      </c>
      <c r="F152" s="262">
        <v>63</v>
      </c>
      <c r="G152" s="110">
        <v>553660</v>
      </c>
      <c r="H152" s="110">
        <v>101590</v>
      </c>
      <c r="I152" s="262">
        <v>40</v>
      </c>
      <c r="J152" s="262">
        <v>55</v>
      </c>
      <c r="K152" s="262">
        <v>23</v>
      </c>
      <c r="L152" s="262">
        <v>21</v>
      </c>
      <c r="M152" s="262">
        <v>3</v>
      </c>
      <c r="N152" s="262">
        <v>3</v>
      </c>
      <c r="O152" s="260">
        <f t="shared" ref="O152:O155" si="22">N152+L152</f>
        <v>24</v>
      </c>
      <c r="P152" s="262">
        <v>17</v>
      </c>
      <c r="Q152" s="110">
        <v>0</v>
      </c>
    </row>
    <row r="153" spans="2:17" x14ac:dyDescent="0.25">
      <c r="B153" s="274" t="s">
        <v>25</v>
      </c>
      <c r="C153" s="401"/>
      <c r="D153" s="263">
        <v>0</v>
      </c>
      <c r="E153" s="263">
        <v>0</v>
      </c>
      <c r="F153" s="270">
        <v>123</v>
      </c>
      <c r="G153" s="271">
        <v>384794</v>
      </c>
      <c r="H153" s="271">
        <v>3380</v>
      </c>
      <c r="I153" s="270">
        <v>58</v>
      </c>
      <c r="J153" s="270">
        <v>17</v>
      </c>
      <c r="K153" s="270">
        <v>11</v>
      </c>
      <c r="L153" s="270">
        <v>11</v>
      </c>
      <c r="M153" s="263">
        <v>0</v>
      </c>
      <c r="N153" s="264">
        <v>0</v>
      </c>
      <c r="O153" s="260">
        <f t="shared" si="22"/>
        <v>11</v>
      </c>
      <c r="P153" s="265">
        <v>7</v>
      </c>
      <c r="Q153" s="112">
        <v>0</v>
      </c>
    </row>
    <row r="154" spans="2:17" x14ac:dyDescent="0.25">
      <c r="B154" s="275" t="s">
        <v>161</v>
      </c>
      <c r="C154" s="401"/>
      <c r="D154" s="249">
        <v>0</v>
      </c>
      <c r="E154" s="249">
        <v>0</v>
      </c>
      <c r="F154" s="250">
        <v>9</v>
      </c>
      <c r="G154" s="249">
        <v>361382</v>
      </c>
      <c r="H154" s="249">
        <v>18245</v>
      </c>
      <c r="I154" s="249">
        <v>17</v>
      </c>
      <c r="J154" s="276">
        <v>19</v>
      </c>
      <c r="K154" s="276">
        <v>9</v>
      </c>
      <c r="L154" s="276">
        <v>2</v>
      </c>
      <c r="M154" s="276">
        <v>2</v>
      </c>
      <c r="N154" s="276">
        <v>2</v>
      </c>
      <c r="O154" s="260">
        <f t="shared" si="22"/>
        <v>4</v>
      </c>
      <c r="P154" s="135">
        <v>5</v>
      </c>
      <c r="Q154" s="135">
        <v>0</v>
      </c>
    </row>
    <row r="155" spans="2:17" x14ac:dyDescent="0.25">
      <c r="B155" s="274" t="s">
        <v>85</v>
      </c>
      <c r="C155" s="43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60">
        <f t="shared" si="22"/>
        <v>0</v>
      </c>
      <c r="P155" s="114"/>
      <c r="Q155" s="114"/>
    </row>
    <row r="156" spans="2:17" x14ac:dyDescent="0.25">
      <c r="B156" s="402"/>
      <c r="C156" s="403"/>
      <c r="D156" s="277">
        <f>D151+D152+D153+D154+D155</f>
        <v>0</v>
      </c>
      <c r="E156" s="277">
        <f t="shared" ref="E156:Q156" si="23">E151+E152+E153+E154+E155</f>
        <v>0</v>
      </c>
      <c r="F156" s="277">
        <f t="shared" si="23"/>
        <v>341</v>
      </c>
      <c r="G156" s="277">
        <f t="shared" si="23"/>
        <v>5017057.5999999996</v>
      </c>
      <c r="H156" s="277">
        <f t="shared" si="23"/>
        <v>267567.7</v>
      </c>
      <c r="I156" s="277">
        <f t="shared" si="23"/>
        <v>230</v>
      </c>
      <c r="J156" s="277">
        <f t="shared" si="23"/>
        <v>138</v>
      </c>
      <c r="K156" s="277">
        <f t="shared" si="23"/>
        <v>91</v>
      </c>
      <c r="L156" s="277">
        <f t="shared" si="23"/>
        <v>69</v>
      </c>
      <c r="M156" s="277">
        <f t="shared" si="23"/>
        <v>37</v>
      </c>
      <c r="N156" s="277">
        <f t="shared" si="23"/>
        <v>32</v>
      </c>
      <c r="O156" s="277">
        <f t="shared" si="23"/>
        <v>101</v>
      </c>
      <c r="P156" s="277">
        <f t="shared" si="23"/>
        <v>108</v>
      </c>
      <c r="Q156" s="277">
        <f t="shared" si="23"/>
        <v>6</v>
      </c>
    </row>
    <row r="159" spans="2:17" ht="18.75" x14ac:dyDescent="0.3">
      <c r="B159" s="451" t="s">
        <v>303</v>
      </c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272"/>
      <c r="O159" s="272"/>
      <c r="P159" s="272"/>
      <c r="Q159" s="272"/>
    </row>
    <row r="160" spans="2:17" x14ac:dyDescent="0.25"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</row>
    <row r="161" spans="2:17" x14ac:dyDescent="0.25">
      <c r="B161" s="406" t="s">
        <v>5</v>
      </c>
      <c r="C161" s="406" t="s">
        <v>12</v>
      </c>
      <c r="D161" s="406" t="s">
        <v>6</v>
      </c>
      <c r="E161" s="406" t="s">
        <v>17</v>
      </c>
      <c r="F161" s="406" t="s">
        <v>15</v>
      </c>
      <c r="G161" s="406" t="s">
        <v>100</v>
      </c>
      <c r="H161" s="406" t="s">
        <v>14</v>
      </c>
      <c r="I161" s="406" t="s">
        <v>13</v>
      </c>
      <c r="J161" s="406" t="s">
        <v>8</v>
      </c>
      <c r="K161" s="398" t="s">
        <v>113</v>
      </c>
      <c r="L161" s="409"/>
      <c r="M161" s="409"/>
      <c r="N161" s="409"/>
      <c r="O161" s="399"/>
      <c r="P161" s="394" t="s">
        <v>16</v>
      </c>
      <c r="Q161" s="395"/>
    </row>
    <row r="162" spans="2:17" ht="30" x14ac:dyDescent="0.25">
      <c r="B162" s="407"/>
      <c r="C162" s="407"/>
      <c r="D162" s="407"/>
      <c r="E162" s="407"/>
      <c r="F162" s="407"/>
      <c r="G162" s="407"/>
      <c r="H162" s="407"/>
      <c r="I162" s="407"/>
      <c r="J162" s="407"/>
      <c r="K162" s="398" t="s">
        <v>1</v>
      </c>
      <c r="L162" s="399"/>
      <c r="M162" s="398" t="s">
        <v>2</v>
      </c>
      <c r="N162" s="399"/>
      <c r="O162" s="273" t="s">
        <v>10</v>
      </c>
      <c r="P162" s="396"/>
      <c r="Q162" s="397"/>
    </row>
    <row r="163" spans="2:17" x14ac:dyDescent="0.25">
      <c r="B163" s="408"/>
      <c r="C163" s="408"/>
      <c r="D163" s="408"/>
      <c r="E163" s="408"/>
      <c r="F163" s="408"/>
      <c r="G163" s="408"/>
      <c r="H163" s="408"/>
      <c r="I163" s="408"/>
      <c r="J163" s="408"/>
      <c r="K163" s="273" t="s">
        <v>4</v>
      </c>
      <c r="L163" s="273" t="s">
        <v>3</v>
      </c>
      <c r="M163" s="273" t="s">
        <v>4</v>
      </c>
      <c r="N163" s="273" t="s">
        <v>3</v>
      </c>
      <c r="O163" s="273" t="s">
        <v>3</v>
      </c>
      <c r="P163" s="278" t="s">
        <v>1</v>
      </c>
      <c r="Q163" s="278" t="s">
        <v>2</v>
      </c>
    </row>
    <row r="164" spans="2:17" x14ac:dyDescent="0.25">
      <c r="B164" s="275" t="s">
        <v>0</v>
      </c>
      <c r="C164" s="400">
        <v>42868</v>
      </c>
      <c r="D164" s="260">
        <v>0</v>
      </c>
      <c r="E164" s="260">
        <v>0</v>
      </c>
      <c r="F164" s="260">
        <v>81</v>
      </c>
      <c r="G164" s="245">
        <v>2320360</v>
      </c>
      <c r="H164" s="245">
        <v>78818.5</v>
      </c>
      <c r="I164" s="260">
        <v>143</v>
      </c>
      <c r="J164" s="260">
        <v>24</v>
      </c>
      <c r="K164" s="260">
        <v>9</v>
      </c>
      <c r="L164" s="260">
        <v>6</v>
      </c>
      <c r="M164" s="260">
        <v>31</v>
      </c>
      <c r="N164" s="260">
        <v>21</v>
      </c>
      <c r="O164" s="260">
        <v>27</v>
      </c>
      <c r="P164" s="261">
        <v>18</v>
      </c>
      <c r="Q164" s="246">
        <v>6</v>
      </c>
    </row>
    <row r="165" spans="2:17" x14ac:dyDescent="0.25">
      <c r="B165" s="274" t="s">
        <v>24</v>
      </c>
      <c r="C165" s="401"/>
      <c r="D165" s="262">
        <v>0</v>
      </c>
      <c r="E165" s="262">
        <v>0</v>
      </c>
      <c r="F165" s="262">
        <v>24</v>
      </c>
      <c r="G165" s="110">
        <v>549100</v>
      </c>
      <c r="H165" s="110">
        <v>30660</v>
      </c>
      <c r="I165" s="262">
        <v>50</v>
      </c>
      <c r="J165" s="262">
        <v>42</v>
      </c>
      <c r="K165" s="262">
        <v>14</v>
      </c>
      <c r="L165" s="262">
        <v>15</v>
      </c>
      <c r="M165" s="262">
        <v>3</v>
      </c>
      <c r="N165" s="262">
        <v>3</v>
      </c>
      <c r="O165" s="260">
        <f t="shared" ref="O165:O167" si="24">N165+L165</f>
        <v>18</v>
      </c>
      <c r="P165" s="262">
        <v>8</v>
      </c>
      <c r="Q165" s="110">
        <v>0</v>
      </c>
    </row>
    <row r="166" spans="2:17" x14ac:dyDescent="0.25">
      <c r="B166" s="274" t="s">
        <v>25</v>
      </c>
      <c r="C166" s="401"/>
      <c r="D166" s="263">
        <v>0</v>
      </c>
      <c r="E166" s="263">
        <v>0</v>
      </c>
      <c r="F166" s="270">
        <v>0</v>
      </c>
      <c r="G166" s="271">
        <v>391232</v>
      </c>
      <c r="H166" s="271">
        <v>0</v>
      </c>
      <c r="I166" s="270">
        <v>0</v>
      </c>
      <c r="J166" s="270">
        <v>15</v>
      </c>
      <c r="K166" s="270">
        <v>3</v>
      </c>
      <c r="L166" s="270">
        <v>3</v>
      </c>
      <c r="M166" s="263">
        <v>0</v>
      </c>
      <c r="N166" s="264">
        <v>0</v>
      </c>
      <c r="O166" s="260">
        <f t="shared" si="24"/>
        <v>3</v>
      </c>
      <c r="P166" s="265">
        <v>0</v>
      </c>
      <c r="Q166" s="112">
        <v>0</v>
      </c>
    </row>
    <row r="167" spans="2:17" x14ac:dyDescent="0.25">
      <c r="B167" s="275" t="s">
        <v>161</v>
      </c>
      <c r="C167" s="401"/>
      <c r="D167" s="249">
        <v>0</v>
      </c>
      <c r="E167" s="249">
        <v>0</v>
      </c>
      <c r="F167" s="250">
        <v>0</v>
      </c>
      <c r="G167" s="249">
        <v>363482</v>
      </c>
      <c r="H167" s="249">
        <v>18245</v>
      </c>
      <c r="I167" s="249">
        <v>15</v>
      </c>
      <c r="J167" s="276">
        <v>17</v>
      </c>
      <c r="K167" s="276">
        <v>3</v>
      </c>
      <c r="L167" s="276">
        <v>3</v>
      </c>
      <c r="M167" s="276">
        <v>2</v>
      </c>
      <c r="N167" s="276">
        <v>2</v>
      </c>
      <c r="O167" s="260">
        <f t="shared" si="24"/>
        <v>5</v>
      </c>
      <c r="P167" s="135">
        <v>0</v>
      </c>
      <c r="Q167" s="135">
        <v>0</v>
      </c>
    </row>
    <row r="168" spans="2:17" x14ac:dyDescent="0.25">
      <c r="B168" s="274" t="s">
        <v>85</v>
      </c>
      <c r="C168" s="436"/>
      <c r="D168" s="276">
        <v>0</v>
      </c>
      <c r="E168" s="276">
        <v>0</v>
      </c>
      <c r="F168" s="276">
        <v>0</v>
      </c>
      <c r="G168" s="276">
        <v>0</v>
      </c>
      <c r="H168" s="276">
        <v>0</v>
      </c>
      <c r="I168" s="276">
        <v>0</v>
      </c>
      <c r="J168" s="276">
        <v>0</v>
      </c>
      <c r="K168" s="276">
        <v>0</v>
      </c>
      <c r="L168" s="276">
        <v>0</v>
      </c>
      <c r="M168" s="276">
        <v>0</v>
      </c>
      <c r="N168" s="276">
        <v>0</v>
      </c>
      <c r="O168" s="260">
        <v>0</v>
      </c>
      <c r="P168" s="114">
        <v>0</v>
      </c>
      <c r="Q168" s="114">
        <v>0</v>
      </c>
    </row>
    <row r="169" spans="2:17" x14ac:dyDescent="0.25">
      <c r="B169" s="402"/>
      <c r="C169" s="403"/>
      <c r="D169" s="277">
        <f>D164+D165+D166+D167+D168</f>
        <v>0</v>
      </c>
      <c r="E169" s="277">
        <f t="shared" ref="E169:Q169" si="25">E164+E165+E166+E167+E168</f>
        <v>0</v>
      </c>
      <c r="F169" s="277">
        <f t="shared" si="25"/>
        <v>105</v>
      </c>
      <c r="G169" s="277">
        <f t="shared" si="25"/>
        <v>3624174</v>
      </c>
      <c r="H169" s="277">
        <f t="shared" si="25"/>
        <v>127723.5</v>
      </c>
      <c r="I169" s="277">
        <f t="shared" si="25"/>
        <v>208</v>
      </c>
      <c r="J169" s="277">
        <f t="shared" si="25"/>
        <v>98</v>
      </c>
      <c r="K169" s="277">
        <f t="shared" si="25"/>
        <v>29</v>
      </c>
      <c r="L169" s="277">
        <f t="shared" si="25"/>
        <v>27</v>
      </c>
      <c r="M169" s="277">
        <f t="shared" si="25"/>
        <v>36</v>
      </c>
      <c r="N169" s="277">
        <f t="shared" si="25"/>
        <v>26</v>
      </c>
      <c r="O169" s="277">
        <f t="shared" si="25"/>
        <v>53</v>
      </c>
      <c r="P169" s="277">
        <f t="shared" si="25"/>
        <v>26</v>
      </c>
      <c r="Q169" s="277">
        <f t="shared" si="25"/>
        <v>6</v>
      </c>
    </row>
    <row r="172" spans="2:17" ht="18.75" x14ac:dyDescent="0.3">
      <c r="B172" s="451" t="s">
        <v>304</v>
      </c>
      <c r="C172" s="451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272"/>
      <c r="O172" s="272"/>
      <c r="P172" s="272"/>
      <c r="Q172" s="272"/>
    </row>
    <row r="173" spans="2:17" x14ac:dyDescent="0.25"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</row>
    <row r="174" spans="2:17" x14ac:dyDescent="0.25">
      <c r="B174" s="406" t="s">
        <v>5</v>
      </c>
      <c r="C174" s="406" t="s">
        <v>12</v>
      </c>
      <c r="D174" s="406" t="s">
        <v>6</v>
      </c>
      <c r="E174" s="406" t="s">
        <v>17</v>
      </c>
      <c r="F174" s="406" t="s">
        <v>15</v>
      </c>
      <c r="G174" s="406" t="s">
        <v>100</v>
      </c>
      <c r="H174" s="406" t="s">
        <v>14</v>
      </c>
      <c r="I174" s="406" t="s">
        <v>13</v>
      </c>
      <c r="J174" s="406" t="s">
        <v>8</v>
      </c>
      <c r="K174" s="398" t="s">
        <v>113</v>
      </c>
      <c r="L174" s="409"/>
      <c r="M174" s="409"/>
      <c r="N174" s="409"/>
      <c r="O174" s="399"/>
      <c r="P174" s="394" t="s">
        <v>16</v>
      </c>
      <c r="Q174" s="395"/>
    </row>
    <row r="175" spans="2:17" ht="30" x14ac:dyDescent="0.25">
      <c r="B175" s="407"/>
      <c r="C175" s="407"/>
      <c r="D175" s="407"/>
      <c r="E175" s="407"/>
      <c r="F175" s="407"/>
      <c r="G175" s="407"/>
      <c r="H175" s="407"/>
      <c r="I175" s="407"/>
      <c r="J175" s="407"/>
      <c r="K175" s="398" t="s">
        <v>1</v>
      </c>
      <c r="L175" s="399"/>
      <c r="M175" s="398" t="s">
        <v>2</v>
      </c>
      <c r="N175" s="399"/>
      <c r="O175" s="273" t="s">
        <v>10</v>
      </c>
      <c r="P175" s="396"/>
      <c r="Q175" s="397"/>
    </row>
    <row r="176" spans="2:17" x14ac:dyDescent="0.25">
      <c r="B176" s="408"/>
      <c r="C176" s="408"/>
      <c r="D176" s="408"/>
      <c r="E176" s="408"/>
      <c r="F176" s="408"/>
      <c r="G176" s="408"/>
      <c r="H176" s="408"/>
      <c r="I176" s="408"/>
      <c r="J176" s="408"/>
      <c r="K176" s="273" t="s">
        <v>4</v>
      </c>
      <c r="L176" s="273" t="s">
        <v>3</v>
      </c>
      <c r="M176" s="273" t="s">
        <v>4</v>
      </c>
      <c r="N176" s="273" t="s">
        <v>3</v>
      </c>
      <c r="O176" s="273" t="s">
        <v>3</v>
      </c>
      <c r="P176" s="278" t="s">
        <v>1</v>
      </c>
      <c r="Q176" s="278" t="s">
        <v>2</v>
      </c>
    </row>
    <row r="177" spans="2:17" x14ac:dyDescent="0.25">
      <c r="B177" s="275" t="s">
        <v>0</v>
      </c>
      <c r="C177" s="400">
        <v>42869</v>
      </c>
      <c r="D177" s="260">
        <v>0</v>
      </c>
      <c r="E177" s="260">
        <v>0</v>
      </c>
      <c r="F177" s="260">
        <v>102</v>
      </c>
      <c r="G177" s="245">
        <v>2119269</v>
      </c>
      <c r="H177" s="245">
        <v>67798.5</v>
      </c>
      <c r="I177" s="260">
        <v>127</v>
      </c>
      <c r="J177" s="260">
        <v>67</v>
      </c>
      <c r="K177" s="260">
        <v>9</v>
      </c>
      <c r="L177" s="260">
        <v>13</v>
      </c>
      <c r="M177" s="260">
        <v>41</v>
      </c>
      <c r="N177" s="260">
        <v>41</v>
      </c>
      <c r="O177" s="260">
        <v>54</v>
      </c>
      <c r="P177" s="261">
        <v>24</v>
      </c>
      <c r="Q177" s="246">
        <v>10</v>
      </c>
    </row>
    <row r="178" spans="2:17" x14ac:dyDescent="0.25">
      <c r="B178" s="274" t="s">
        <v>24</v>
      </c>
      <c r="C178" s="401"/>
      <c r="D178" s="262">
        <v>0</v>
      </c>
      <c r="E178" s="262">
        <v>0</v>
      </c>
      <c r="F178" s="262">
        <v>30</v>
      </c>
      <c r="G178" s="110">
        <v>659510</v>
      </c>
      <c r="H178" s="110">
        <v>54100</v>
      </c>
      <c r="I178" s="262">
        <v>7</v>
      </c>
      <c r="J178" s="262">
        <v>53</v>
      </c>
      <c r="K178" s="262">
        <v>2</v>
      </c>
      <c r="L178" s="262">
        <v>2</v>
      </c>
      <c r="M178" s="262">
        <v>5</v>
      </c>
      <c r="N178" s="262">
        <v>5</v>
      </c>
      <c r="O178" s="260">
        <f t="shared" ref="O178:O180" si="26">N178+L178</f>
        <v>7</v>
      </c>
      <c r="P178" s="262">
        <v>2</v>
      </c>
      <c r="Q178" s="110">
        <v>0</v>
      </c>
    </row>
    <row r="179" spans="2:17" x14ac:dyDescent="0.25">
      <c r="B179" s="274" t="s">
        <v>25</v>
      </c>
      <c r="C179" s="401"/>
      <c r="D179" s="263">
        <v>0</v>
      </c>
      <c r="E179" s="263">
        <v>0</v>
      </c>
      <c r="F179" s="270">
        <v>0</v>
      </c>
      <c r="G179" s="271">
        <v>511325</v>
      </c>
      <c r="H179" s="271">
        <v>0</v>
      </c>
      <c r="I179" s="270">
        <v>0</v>
      </c>
      <c r="J179" s="270">
        <v>22</v>
      </c>
      <c r="K179" s="270">
        <v>1</v>
      </c>
      <c r="L179" s="270">
        <v>1</v>
      </c>
      <c r="M179" s="263">
        <v>0</v>
      </c>
      <c r="N179" s="264">
        <v>0</v>
      </c>
      <c r="O179" s="260">
        <f t="shared" si="26"/>
        <v>1</v>
      </c>
      <c r="P179" s="265">
        <v>0</v>
      </c>
      <c r="Q179" s="112">
        <v>0</v>
      </c>
    </row>
    <row r="180" spans="2:17" x14ac:dyDescent="0.25">
      <c r="B180" s="275" t="s">
        <v>161</v>
      </c>
      <c r="C180" s="401"/>
      <c r="D180" s="249">
        <v>0</v>
      </c>
      <c r="E180" s="249">
        <v>0</v>
      </c>
      <c r="F180" s="250">
        <v>0</v>
      </c>
      <c r="G180" s="249">
        <v>338482</v>
      </c>
      <c r="H180" s="249">
        <v>11745</v>
      </c>
      <c r="I180" s="249">
        <v>10</v>
      </c>
      <c r="J180" s="276">
        <v>15</v>
      </c>
      <c r="K180" s="276">
        <v>3</v>
      </c>
      <c r="L180" s="276">
        <v>3</v>
      </c>
      <c r="M180" s="276">
        <v>2</v>
      </c>
      <c r="N180" s="276">
        <v>2</v>
      </c>
      <c r="O180" s="260">
        <f t="shared" si="26"/>
        <v>5</v>
      </c>
      <c r="P180" s="135">
        <v>0</v>
      </c>
      <c r="Q180" s="135">
        <v>0</v>
      </c>
    </row>
    <row r="181" spans="2:17" x14ac:dyDescent="0.25">
      <c r="B181" s="274" t="s">
        <v>85</v>
      </c>
      <c r="C181" s="436"/>
      <c r="D181" s="276">
        <v>0</v>
      </c>
      <c r="E181" s="276">
        <v>0</v>
      </c>
      <c r="F181" s="276">
        <v>0</v>
      </c>
      <c r="G181" s="276">
        <v>0</v>
      </c>
      <c r="H181" s="276">
        <v>0</v>
      </c>
      <c r="I181" s="276">
        <v>0</v>
      </c>
      <c r="J181" s="276">
        <v>0</v>
      </c>
      <c r="K181" s="276">
        <v>0</v>
      </c>
      <c r="L181" s="276">
        <v>0</v>
      </c>
      <c r="M181" s="276">
        <v>0</v>
      </c>
      <c r="N181" s="276">
        <v>0</v>
      </c>
      <c r="O181" s="260">
        <v>0</v>
      </c>
      <c r="P181" s="114">
        <v>0</v>
      </c>
      <c r="Q181" s="114">
        <v>0</v>
      </c>
    </row>
    <row r="182" spans="2:17" x14ac:dyDescent="0.25">
      <c r="B182" s="402"/>
      <c r="C182" s="403"/>
      <c r="D182" s="277">
        <f>D177+D178+D179+D180+D181</f>
        <v>0</v>
      </c>
      <c r="E182" s="277">
        <f t="shared" ref="E182:Q182" si="27">E177+E178+E179+E180+E181</f>
        <v>0</v>
      </c>
      <c r="F182" s="277">
        <f t="shared" si="27"/>
        <v>132</v>
      </c>
      <c r="G182" s="277">
        <f t="shared" si="27"/>
        <v>3628586</v>
      </c>
      <c r="H182" s="277">
        <f t="shared" si="27"/>
        <v>133643.5</v>
      </c>
      <c r="I182" s="277">
        <f t="shared" si="27"/>
        <v>144</v>
      </c>
      <c r="J182" s="277">
        <f t="shared" si="27"/>
        <v>157</v>
      </c>
      <c r="K182" s="277">
        <f t="shared" si="27"/>
        <v>15</v>
      </c>
      <c r="L182" s="277">
        <f t="shared" si="27"/>
        <v>19</v>
      </c>
      <c r="M182" s="277">
        <f t="shared" si="27"/>
        <v>48</v>
      </c>
      <c r="N182" s="277">
        <f t="shared" si="27"/>
        <v>48</v>
      </c>
      <c r="O182" s="277">
        <f t="shared" si="27"/>
        <v>67</v>
      </c>
      <c r="P182" s="277">
        <f t="shared" si="27"/>
        <v>26</v>
      </c>
      <c r="Q182" s="277">
        <f t="shared" si="27"/>
        <v>10</v>
      </c>
    </row>
    <row r="185" spans="2:17" ht="18.75" x14ac:dyDescent="0.3">
      <c r="B185" s="451" t="s">
        <v>305</v>
      </c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272"/>
      <c r="O185" s="272"/>
      <c r="P185" s="272"/>
      <c r="Q185" s="272"/>
    </row>
    <row r="186" spans="2:17" x14ac:dyDescent="0.25"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</row>
    <row r="187" spans="2:17" x14ac:dyDescent="0.25">
      <c r="B187" s="406" t="s">
        <v>5</v>
      </c>
      <c r="C187" s="406" t="s">
        <v>12</v>
      </c>
      <c r="D187" s="406" t="s">
        <v>6</v>
      </c>
      <c r="E187" s="406" t="s">
        <v>17</v>
      </c>
      <c r="F187" s="406" t="s">
        <v>15</v>
      </c>
      <c r="G187" s="406" t="s">
        <v>100</v>
      </c>
      <c r="H187" s="406" t="s">
        <v>14</v>
      </c>
      <c r="I187" s="406" t="s">
        <v>13</v>
      </c>
      <c r="J187" s="406" t="s">
        <v>8</v>
      </c>
      <c r="K187" s="398" t="s">
        <v>113</v>
      </c>
      <c r="L187" s="409"/>
      <c r="M187" s="409"/>
      <c r="N187" s="409"/>
      <c r="O187" s="399"/>
      <c r="P187" s="394" t="s">
        <v>16</v>
      </c>
      <c r="Q187" s="395"/>
    </row>
    <row r="188" spans="2:17" ht="30" x14ac:dyDescent="0.25">
      <c r="B188" s="407"/>
      <c r="C188" s="407"/>
      <c r="D188" s="407"/>
      <c r="E188" s="407"/>
      <c r="F188" s="407"/>
      <c r="G188" s="407"/>
      <c r="H188" s="407"/>
      <c r="I188" s="407"/>
      <c r="J188" s="407"/>
      <c r="K188" s="398" t="s">
        <v>1</v>
      </c>
      <c r="L188" s="399"/>
      <c r="M188" s="398" t="s">
        <v>2</v>
      </c>
      <c r="N188" s="399"/>
      <c r="O188" s="273" t="s">
        <v>10</v>
      </c>
      <c r="P188" s="396"/>
      <c r="Q188" s="397"/>
    </row>
    <row r="189" spans="2:17" x14ac:dyDescent="0.25">
      <c r="B189" s="408"/>
      <c r="C189" s="408"/>
      <c r="D189" s="408"/>
      <c r="E189" s="408"/>
      <c r="F189" s="408"/>
      <c r="G189" s="408"/>
      <c r="H189" s="408"/>
      <c r="I189" s="408"/>
      <c r="J189" s="408"/>
      <c r="K189" s="273" t="s">
        <v>4</v>
      </c>
      <c r="L189" s="273" t="s">
        <v>3</v>
      </c>
      <c r="M189" s="273" t="s">
        <v>4</v>
      </c>
      <c r="N189" s="273" t="s">
        <v>3</v>
      </c>
      <c r="O189" s="273" t="s">
        <v>3</v>
      </c>
      <c r="P189" s="278" t="s">
        <v>1</v>
      </c>
      <c r="Q189" s="278" t="s">
        <v>2</v>
      </c>
    </row>
    <row r="190" spans="2:17" x14ac:dyDescent="0.25">
      <c r="B190" s="275" t="s">
        <v>0</v>
      </c>
      <c r="C190" s="400">
        <v>42870</v>
      </c>
      <c r="D190" s="260">
        <v>0</v>
      </c>
      <c r="E190" s="260">
        <v>0</v>
      </c>
      <c r="F190" s="260">
        <v>169</v>
      </c>
      <c r="G190" s="245">
        <v>3065322</v>
      </c>
      <c r="H190" s="245">
        <v>184516</v>
      </c>
      <c r="I190" s="260">
        <v>105</v>
      </c>
      <c r="J190" s="260">
        <v>66</v>
      </c>
      <c r="K190" s="260">
        <v>47</v>
      </c>
      <c r="L190" s="260">
        <v>42</v>
      </c>
      <c r="M190" s="260">
        <v>45</v>
      </c>
      <c r="N190" s="260">
        <v>34</v>
      </c>
      <c r="O190" s="260">
        <f>L190+N190</f>
        <v>76</v>
      </c>
      <c r="P190" s="261">
        <v>75</v>
      </c>
      <c r="Q190" s="246">
        <v>7</v>
      </c>
    </row>
    <row r="191" spans="2:17" x14ac:dyDescent="0.25">
      <c r="B191" s="274" t="s">
        <v>24</v>
      </c>
      <c r="C191" s="401"/>
      <c r="D191" s="262">
        <v>0</v>
      </c>
      <c r="E191" s="262">
        <v>0</v>
      </c>
      <c r="F191" s="262">
        <v>63</v>
      </c>
      <c r="G191" s="110">
        <v>655480</v>
      </c>
      <c r="H191" s="110">
        <v>41280</v>
      </c>
      <c r="I191" s="262">
        <v>50</v>
      </c>
      <c r="J191" s="262">
        <v>67</v>
      </c>
      <c r="K191" s="262">
        <v>23</v>
      </c>
      <c r="L191" s="262">
        <v>23</v>
      </c>
      <c r="M191" s="262">
        <v>5</v>
      </c>
      <c r="N191" s="262">
        <v>5</v>
      </c>
      <c r="O191" s="260">
        <f t="shared" ref="O191:O193" si="28">N191+L191</f>
        <v>28</v>
      </c>
      <c r="P191" s="262">
        <v>18</v>
      </c>
      <c r="Q191" s="110">
        <v>0</v>
      </c>
    </row>
    <row r="192" spans="2:17" s="178" customFormat="1" x14ac:dyDescent="0.25">
      <c r="B192" s="274" t="s">
        <v>25</v>
      </c>
      <c r="C192" s="401"/>
      <c r="D192" s="270">
        <v>0</v>
      </c>
      <c r="E192" s="270">
        <v>0</v>
      </c>
      <c r="F192" s="270">
        <v>67</v>
      </c>
      <c r="G192" s="271">
        <v>399579</v>
      </c>
      <c r="H192" s="271">
        <v>4428</v>
      </c>
      <c r="I192" s="270">
        <v>66</v>
      </c>
      <c r="J192" s="270">
        <v>18</v>
      </c>
      <c r="K192" s="270">
        <v>12</v>
      </c>
      <c r="L192" s="270">
        <v>8</v>
      </c>
      <c r="M192" s="270">
        <v>0</v>
      </c>
      <c r="N192" s="279">
        <v>0</v>
      </c>
      <c r="O192" s="260">
        <f t="shared" si="28"/>
        <v>8</v>
      </c>
      <c r="P192" s="265">
        <v>7</v>
      </c>
      <c r="Q192" s="112">
        <v>0</v>
      </c>
    </row>
    <row r="193" spans="2:17" s="178" customFormat="1" x14ac:dyDescent="0.25">
      <c r="B193" s="275" t="s">
        <v>161</v>
      </c>
      <c r="C193" s="401"/>
      <c r="D193" s="249">
        <v>0</v>
      </c>
      <c r="E193" s="249">
        <v>0</v>
      </c>
      <c r="F193" s="249">
        <v>9</v>
      </c>
      <c r="G193" s="249">
        <v>375382</v>
      </c>
      <c r="H193" s="249">
        <v>11745</v>
      </c>
      <c r="I193" s="249">
        <v>12</v>
      </c>
      <c r="J193" s="276">
        <v>17</v>
      </c>
      <c r="K193" s="276">
        <v>9</v>
      </c>
      <c r="L193" s="276">
        <v>9</v>
      </c>
      <c r="M193" s="276">
        <v>2</v>
      </c>
      <c r="N193" s="276">
        <v>2</v>
      </c>
      <c r="O193" s="260">
        <f t="shared" si="28"/>
        <v>11</v>
      </c>
      <c r="P193" s="135">
        <v>5</v>
      </c>
      <c r="Q193" s="135">
        <v>0</v>
      </c>
    </row>
    <row r="194" spans="2:17" x14ac:dyDescent="0.25">
      <c r="B194" s="274" t="s">
        <v>85</v>
      </c>
      <c r="C194" s="436"/>
      <c r="D194" s="276">
        <v>0</v>
      </c>
      <c r="E194" s="276">
        <v>0</v>
      </c>
      <c r="F194" s="276">
        <v>148</v>
      </c>
      <c r="G194" s="276">
        <v>0</v>
      </c>
      <c r="H194" s="276">
        <v>153278.29999999999</v>
      </c>
      <c r="I194" s="276">
        <v>0</v>
      </c>
      <c r="J194" s="276">
        <v>44</v>
      </c>
      <c r="K194" s="276">
        <v>34</v>
      </c>
      <c r="L194" s="276">
        <v>40</v>
      </c>
      <c r="M194" s="276">
        <v>0</v>
      </c>
      <c r="N194" s="276">
        <v>0</v>
      </c>
      <c r="O194" s="260">
        <v>0</v>
      </c>
      <c r="P194" s="114">
        <v>135</v>
      </c>
      <c r="Q194" s="114">
        <v>0</v>
      </c>
    </row>
    <row r="195" spans="2:17" x14ac:dyDescent="0.25">
      <c r="B195" s="402"/>
      <c r="C195" s="403"/>
      <c r="D195" s="277">
        <f>D190+D191+D192+D193+D194</f>
        <v>0</v>
      </c>
      <c r="E195" s="277">
        <f t="shared" ref="E195:Q195" si="29">E190+E191+E192+E193+E194</f>
        <v>0</v>
      </c>
      <c r="F195" s="277">
        <f t="shared" si="29"/>
        <v>456</v>
      </c>
      <c r="G195" s="277">
        <f t="shared" si="29"/>
        <v>4495763</v>
      </c>
      <c r="H195" s="277">
        <f t="shared" si="29"/>
        <v>395247.3</v>
      </c>
      <c r="I195" s="277">
        <f t="shared" si="29"/>
        <v>233</v>
      </c>
      <c r="J195" s="277">
        <f t="shared" si="29"/>
        <v>212</v>
      </c>
      <c r="K195" s="277">
        <f t="shared" si="29"/>
        <v>125</v>
      </c>
      <c r="L195" s="277">
        <f t="shared" si="29"/>
        <v>122</v>
      </c>
      <c r="M195" s="277">
        <f t="shared" si="29"/>
        <v>52</v>
      </c>
      <c r="N195" s="277">
        <f t="shared" si="29"/>
        <v>41</v>
      </c>
      <c r="O195" s="277">
        <f t="shared" si="29"/>
        <v>123</v>
      </c>
      <c r="P195" s="277">
        <f t="shared" si="29"/>
        <v>240</v>
      </c>
      <c r="Q195" s="277">
        <f t="shared" si="29"/>
        <v>7</v>
      </c>
    </row>
    <row r="198" spans="2:17" ht="18.75" x14ac:dyDescent="0.3">
      <c r="B198" s="451" t="s">
        <v>306</v>
      </c>
      <c r="C198" s="451"/>
      <c r="D198" s="451"/>
      <c r="E198" s="451"/>
      <c r="F198" s="451"/>
      <c r="G198" s="451"/>
      <c r="H198" s="451"/>
      <c r="I198" s="451"/>
      <c r="J198" s="451"/>
      <c r="K198" s="451"/>
      <c r="L198" s="451"/>
      <c r="M198" s="451"/>
      <c r="N198" s="272"/>
      <c r="O198" s="272"/>
      <c r="P198" s="272"/>
      <c r="Q198" s="272"/>
    </row>
    <row r="199" spans="2:17" x14ac:dyDescent="0.25"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</row>
    <row r="200" spans="2:17" x14ac:dyDescent="0.25">
      <c r="B200" s="406" t="s">
        <v>5</v>
      </c>
      <c r="C200" s="406" t="s">
        <v>12</v>
      </c>
      <c r="D200" s="406" t="s">
        <v>6</v>
      </c>
      <c r="E200" s="406" t="s">
        <v>17</v>
      </c>
      <c r="F200" s="406" t="s">
        <v>15</v>
      </c>
      <c r="G200" s="406" t="s">
        <v>100</v>
      </c>
      <c r="H200" s="406" t="s">
        <v>14</v>
      </c>
      <c r="I200" s="406" t="s">
        <v>13</v>
      </c>
      <c r="J200" s="406" t="s">
        <v>8</v>
      </c>
      <c r="K200" s="398" t="s">
        <v>113</v>
      </c>
      <c r="L200" s="409"/>
      <c r="M200" s="409"/>
      <c r="N200" s="409"/>
      <c r="O200" s="399"/>
      <c r="P200" s="394" t="s">
        <v>16</v>
      </c>
      <c r="Q200" s="395"/>
    </row>
    <row r="201" spans="2:17" ht="30" x14ac:dyDescent="0.25">
      <c r="B201" s="407"/>
      <c r="C201" s="407"/>
      <c r="D201" s="407"/>
      <c r="E201" s="407"/>
      <c r="F201" s="407"/>
      <c r="G201" s="407"/>
      <c r="H201" s="407"/>
      <c r="I201" s="407"/>
      <c r="J201" s="407"/>
      <c r="K201" s="398" t="s">
        <v>1</v>
      </c>
      <c r="L201" s="399"/>
      <c r="M201" s="398" t="s">
        <v>2</v>
      </c>
      <c r="N201" s="399"/>
      <c r="O201" s="273" t="s">
        <v>10</v>
      </c>
      <c r="P201" s="396"/>
      <c r="Q201" s="397"/>
    </row>
    <row r="202" spans="2:17" x14ac:dyDescent="0.25">
      <c r="B202" s="408"/>
      <c r="C202" s="408"/>
      <c r="D202" s="408"/>
      <c r="E202" s="408"/>
      <c r="F202" s="408"/>
      <c r="G202" s="408"/>
      <c r="H202" s="408"/>
      <c r="I202" s="408"/>
      <c r="J202" s="408"/>
      <c r="K202" s="273" t="s">
        <v>4</v>
      </c>
      <c r="L202" s="273" t="s">
        <v>3</v>
      </c>
      <c r="M202" s="273" t="s">
        <v>4</v>
      </c>
      <c r="N202" s="273" t="s">
        <v>3</v>
      </c>
      <c r="O202" s="273" t="s">
        <v>3</v>
      </c>
      <c r="P202" s="278" t="s">
        <v>1</v>
      </c>
      <c r="Q202" s="278" t="s">
        <v>2</v>
      </c>
    </row>
    <row r="203" spans="2:17" x14ac:dyDescent="0.25">
      <c r="B203" s="275" t="s">
        <v>0</v>
      </c>
      <c r="C203" s="400">
        <v>42871</v>
      </c>
      <c r="D203" s="260">
        <v>0</v>
      </c>
      <c r="E203" s="260">
        <v>0</v>
      </c>
      <c r="F203" s="260">
        <v>267</v>
      </c>
      <c r="G203" s="245">
        <v>4092395.9</v>
      </c>
      <c r="H203" s="245">
        <v>307405.2</v>
      </c>
      <c r="I203" s="260">
        <v>144</v>
      </c>
      <c r="J203" s="260">
        <v>83</v>
      </c>
      <c r="K203" s="260">
        <v>64</v>
      </c>
      <c r="L203" s="260">
        <v>44</v>
      </c>
      <c r="M203" s="260">
        <v>49</v>
      </c>
      <c r="N203" s="260">
        <v>48</v>
      </c>
      <c r="O203" s="260">
        <v>92</v>
      </c>
      <c r="P203" s="261">
        <v>102</v>
      </c>
      <c r="Q203" s="246">
        <v>8</v>
      </c>
    </row>
    <row r="204" spans="2:17" x14ac:dyDescent="0.25">
      <c r="B204" s="274" t="s">
        <v>24</v>
      </c>
      <c r="C204" s="401"/>
      <c r="D204" s="262">
        <v>0</v>
      </c>
      <c r="E204" s="262">
        <v>0</v>
      </c>
      <c r="F204" s="262">
        <v>0</v>
      </c>
      <c r="G204" s="110">
        <v>898870</v>
      </c>
      <c r="H204" s="110">
        <v>42190</v>
      </c>
      <c r="I204" s="262">
        <v>30</v>
      </c>
      <c r="J204" s="262">
        <v>79</v>
      </c>
      <c r="K204" s="262">
        <v>22</v>
      </c>
      <c r="L204" s="262">
        <v>23</v>
      </c>
      <c r="M204" s="262">
        <v>5</v>
      </c>
      <c r="N204" s="262">
        <v>5</v>
      </c>
      <c r="O204" s="260">
        <f t="shared" ref="O204:O206" si="30">N204+L204</f>
        <v>28</v>
      </c>
      <c r="P204" s="262">
        <v>18</v>
      </c>
      <c r="Q204" s="110">
        <v>0</v>
      </c>
    </row>
    <row r="205" spans="2:17" s="178" customFormat="1" x14ac:dyDescent="0.25">
      <c r="B205" s="274" t="s">
        <v>25</v>
      </c>
      <c r="C205" s="401"/>
      <c r="D205" s="270">
        <v>0</v>
      </c>
      <c r="E205" s="270">
        <v>0</v>
      </c>
      <c r="F205" s="270">
        <v>45</v>
      </c>
      <c r="G205" s="271">
        <v>389282</v>
      </c>
      <c r="H205" s="271">
        <v>4730</v>
      </c>
      <c r="I205" s="270">
        <v>66</v>
      </c>
      <c r="J205" s="270">
        <v>19</v>
      </c>
      <c r="K205" s="270">
        <v>11</v>
      </c>
      <c r="L205" s="270">
        <v>10</v>
      </c>
      <c r="M205" s="270">
        <v>0</v>
      </c>
      <c r="N205" s="279">
        <v>0</v>
      </c>
      <c r="O205" s="260">
        <f t="shared" si="30"/>
        <v>10</v>
      </c>
      <c r="P205" s="265">
        <v>7</v>
      </c>
      <c r="Q205" s="112">
        <v>0</v>
      </c>
    </row>
    <row r="206" spans="2:17" s="178" customFormat="1" x14ac:dyDescent="0.25">
      <c r="B206" s="275" t="s">
        <v>161</v>
      </c>
      <c r="C206" s="401"/>
      <c r="D206" s="249">
        <v>0</v>
      </c>
      <c r="E206" s="249">
        <v>0</v>
      </c>
      <c r="F206" s="249">
        <v>9</v>
      </c>
      <c r="G206" s="249">
        <v>377582</v>
      </c>
      <c r="H206" s="249">
        <v>15545</v>
      </c>
      <c r="I206" s="249">
        <v>10</v>
      </c>
      <c r="J206" s="276">
        <v>15</v>
      </c>
      <c r="K206" s="276">
        <v>9</v>
      </c>
      <c r="L206" s="276">
        <v>9</v>
      </c>
      <c r="M206" s="276">
        <v>2</v>
      </c>
      <c r="N206" s="276">
        <v>2</v>
      </c>
      <c r="O206" s="260">
        <f t="shared" si="30"/>
        <v>11</v>
      </c>
      <c r="P206" s="135">
        <v>5</v>
      </c>
      <c r="Q206" s="135">
        <v>0</v>
      </c>
    </row>
    <row r="207" spans="2:17" x14ac:dyDescent="0.25">
      <c r="B207" s="274" t="s">
        <v>85</v>
      </c>
      <c r="C207" s="436"/>
      <c r="D207" s="276">
        <v>0</v>
      </c>
      <c r="E207" s="276">
        <v>0</v>
      </c>
      <c r="F207" s="276">
        <v>158</v>
      </c>
      <c r="G207" s="276">
        <v>0</v>
      </c>
      <c r="H207" s="276">
        <v>96545</v>
      </c>
      <c r="I207" s="276">
        <v>0</v>
      </c>
      <c r="J207" s="276">
        <v>30</v>
      </c>
      <c r="K207" s="276">
        <v>40</v>
      </c>
      <c r="L207" s="276">
        <v>34</v>
      </c>
      <c r="M207" s="276">
        <v>0</v>
      </c>
      <c r="N207" s="276">
        <v>0</v>
      </c>
      <c r="O207" s="260">
        <v>0</v>
      </c>
      <c r="P207" s="114">
        <v>135</v>
      </c>
      <c r="Q207" s="114">
        <v>0</v>
      </c>
    </row>
    <row r="208" spans="2:17" x14ac:dyDescent="0.25">
      <c r="B208" s="402"/>
      <c r="C208" s="403"/>
      <c r="D208" s="277">
        <f>D203+D204+D205+D206+D207</f>
        <v>0</v>
      </c>
      <c r="E208" s="277">
        <f t="shared" ref="E208:Q208" si="31">E203+E204+E205+E206+E207</f>
        <v>0</v>
      </c>
      <c r="F208" s="277">
        <f t="shared" si="31"/>
        <v>479</v>
      </c>
      <c r="G208" s="277">
        <f t="shared" si="31"/>
        <v>5758129.9000000004</v>
      </c>
      <c r="H208" s="277">
        <f t="shared" si="31"/>
        <v>466415.2</v>
      </c>
      <c r="I208" s="277">
        <f t="shared" si="31"/>
        <v>250</v>
      </c>
      <c r="J208" s="277">
        <f t="shared" si="31"/>
        <v>226</v>
      </c>
      <c r="K208" s="277">
        <f t="shared" si="31"/>
        <v>146</v>
      </c>
      <c r="L208" s="277">
        <f t="shared" si="31"/>
        <v>120</v>
      </c>
      <c r="M208" s="277">
        <f t="shared" si="31"/>
        <v>56</v>
      </c>
      <c r="N208" s="277">
        <f t="shared" si="31"/>
        <v>55</v>
      </c>
      <c r="O208" s="277">
        <f t="shared" si="31"/>
        <v>141</v>
      </c>
      <c r="P208" s="277">
        <f t="shared" si="31"/>
        <v>267</v>
      </c>
      <c r="Q208" s="277">
        <f t="shared" si="31"/>
        <v>8</v>
      </c>
    </row>
    <row r="211" spans="2:17" ht="18.75" x14ac:dyDescent="0.3">
      <c r="B211" s="451" t="s">
        <v>307</v>
      </c>
      <c r="C211" s="451"/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272"/>
      <c r="O211" s="272"/>
      <c r="P211" s="272"/>
      <c r="Q211" s="272"/>
    </row>
    <row r="212" spans="2:17" x14ac:dyDescent="0.25"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</row>
    <row r="213" spans="2:17" x14ac:dyDescent="0.25">
      <c r="B213" s="406" t="s">
        <v>5</v>
      </c>
      <c r="C213" s="406" t="s">
        <v>12</v>
      </c>
      <c r="D213" s="406" t="s">
        <v>6</v>
      </c>
      <c r="E213" s="406" t="s">
        <v>17</v>
      </c>
      <c r="F213" s="406" t="s">
        <v>15</v>
      </c>
      <c r="G213" s="406" t="s">
        <v>100</v>
      </c>
      <c r="H213" s="406" t="s">
        <v>14</v>
      </c>
      <c r="I213" s="406" t="s">
        <v>13</v>
      </c>
      <c r="J213" s="406" t="s">
        <v>8</v>
      </c>
      <c r="K213" s="398" t="s">
        <v>113</v>
      </c>
      <c r="L213" s="409"/>
      <c r="M213" s="409"/>
      <c r="N213" s="409"/>
      <c r="O213" s="399"/>
      <c r="P213" s="394" t="s">
        <v>16</v>
      </c>
      <c r="Q213" s="395"/>
    </row>
    <row r="214" spans="2:17" ht="30" x14ac:dyDescent="0.25">
      <c r="B214" s="407"/>
      <c r="C214" s="407"/>
      <c r="D214" s="407"/>
      <c r="E214" s="407"/>
      <c r="F214" s="407"/>
      <c r="G214" s="407"/>
      <c r="H214" s="407"/>
      <c r="I214" s="407"/>
      <c r="J214" s="407"/>
      <c r="K214" s="398" t="s">
        <v>1</v>
      </c>
      <c r="L214" s="399"/>
      <c r="M214" s="398" t="s">
        <v>2</v>
      </c>
      <c r="N214" s="399"/>
      <c r="O214" s="273" t="s">
        <v>10</v>
      </c>
      <c r="P214" s="396"/>
      <c r="Q214" s="397"/>
    </row>
    <row r="215" spans="2:17" x14ac:dyDescent="0.25">
      <c r="B215" s="408"/>
      <c r="C215" s="408"/>
      <c r="D215" s="408"/>
      <c r="E215" s="408"/>
      <c r="F215" s="408"/>
      <c r="G215" s="408"/>
      <c r="H215" s="408"/>
      <c r="I215" s="408"/>
      <c r="J215" s="408"/>
      <c r="K215" s="273" t="s">
        <v>4</v>
      </c>
      <c r="L215" s="273" t="s">
        <v>3</v>
      </c>
      <c r="M215" s="273" t="s">
        <v>4</v>
      </c>
      <c r="N215" s="273" t="s">
        <v>3</v>
      </c>
      <c r="O215" s="273" t="s">
        <v>3</v>
      </c>
      <c r="P215" s="278" t="s">
        <v>1</v>
      </c>
      <c r="Q215" s="278" t="s">
        <v>2</v>
      </c>
    </row>
    <row r="216" spans="2:17" x14ac:dyDescent="0.25">
      <c r="B216" s="275" t="s">
        <v>0</v>
      </c>
      <c r="C216" s="400">
        <v>42872</v>
      </c>
      <c r="D216" s="260">
        <v>0</v>
      </c>
      <c r="E216" s="260">
        <v>0</v>
      </c>
      <c r="F216" s="260">
        <v>229</v>
      </c>
      <c r="G216" s="245">
        <v>667050</v>
      </c>
      <c r="H216" s="245">
        <v>65500</v>
      </c>
      <c r="I216" s="260">
        <v>142</v>
      </c>
      <c r="J216" s="260">
        <v>94</v>
      </c>
      <c r="K216" s="260">
        <v>50</v>
      </c>
      <c r="L216" s="260">
        <v>42</v>
      </c>
      <c r="M216" s="260">
        <v>55</v>
      </c>
      <c r="N216" s="260">
        <v>44</v>
      </c>
      <c r="O216" s="260">
        <f t="shared" ref="O216:O219" si="32">N216+L216</f>
        <v>86</v>
      </c>
      <c r="P216" s="261">
        <v>106</v>
      </c>
      <c r="Q216" s="246">
        <v>9</v>
      </c>
    </row>
    <row r="217" spans="2:17" x14ac:dyDescent="0.25">
      <c r="B217" s="274" t="s">
        <v>24</v>
      </c>
      <c r="C217" s="401"/>
      <c r="D217" s="262">
        <v>0</v>
      </c>
      <c r="E217" s="262">
        <v>0</v>
      </c>
      <c r="F217" s="262">
        <v>63</v>
      </c>
      <c r="G217" s="110">
        <v>864000</v>
      </c>
      <c r="H217" s="110">
        <v>56000</v>
      </c>
      <c r="I217" s="262">
        <v>10</v>
      </c>
      <c r="J217" s="262">
        <v>69</v>
      </c>
      <c r="K217" s="262">
        <v>22</v>
      </c>
      <c r="L217" s="262">
        <v>23</v>
      </c>
      <c r="M217" s="262">
        <v>5</v>
      </c>
      <c r="N217" s="262">
        <v>4</v>
      </c>
      <c r="O217" s="260">
        <f t="shared" si="32"/>
        <v>27</v>
      </c>
      <c r="P217" s="262">
        <v>18</v>
      </c>
      <c r="Q217" s="110">
        <v>0</v>
      </c>
    </row>
    <row r="218" spans="2:17" s="178" customFormat="1" x14ac:dyDescent="0.25">
      <c r="B218" s="274" t="s">
        <v>25</v>
      </c>
      <c r="C218" s="401"/>
      <c r="D218" s="270">
        <v>0</v>
      </c>
      <c r="E218" s="270">
        <v>0</v>
      </c>
      <c r="F218" s="270">
        <v>80</v>
      </c>
      <c r="G218" s="271">
        <v>340707</v>
      </c>
      <c r="H218" s="271">
        <v>5816</v>
      </c>
      <c r="I218" s="270">
        <v>68</v>
      </c>
      <c r="J218" s="270">
        <v>24</v>
      </c>
      <c r="K218" s="270">
        <v>10</v>
      </c>
      <c r="L218" s="270">
        <v>5</v>
      </c>
      <c r="M218" s="270">
        <v>0</v>
      </c>
      <c r="N218" s="279">
        <v>0</v>
      </c>
      <c r="O218" s="260">
        <f t="shared" si="32"/>
        <v>5</v>
      </c>
      <c r="P218" s="265">
        <v>5</v>
      </c>
      <c r="Q218" s="112">
        <v>0</v>
      </c>
    </row>
    <row r="219" spans="2:17" s="178" customFormat="1" x14ac:dyDescent="0.25">
      <c r="B219" s="275" t="s">
        <v>161</v>
      </c>
      <c r="C219" s="401"/>
      <c r="D219" s="249">
        <v>0</v>
      </c>
      <c r="E219" s="249">
        <v>0</v>
      </c>
      <c r="F219" s="249">
        <v>9</v>
      </c>
      <c r="G219" s="249">
        <v>391802</v>
      </c>
      <c r="H219" s="249">
        <v>11745</v>
      </c>
      <c r="I219" s="249">
        <v>12</v>
      </c>
      <c r="J219" s="276">
        <v>17</v>
      </c>
      <c r="K219" s="276">
        <v>9</v>
      </c>
      <c r="L219" s="276">
        <v>9</v>
      </c>
      <c r="M219" s="276">
        <v>2</v>
      </c>
      <c r="N219" s="276">
        <v>2</v>
      </c>
      <c r="O219" s="260">
        <f t="shared" si="32"/>
        <v>11</v>
      </c>
      <c r="P219" s="135">
        <v>5</v>
      </c>
      <c r="Q219" s="135">
        <v>0</v>
      </c>
    </row>
    <row r="220" spans="2:17" x14ac:dyDescent="0.25">
      <c r="B220" s="274" t="s">
        <v>85</v>
      </c>
      <c r="C220" s="436"/>
      <c r="D220" s="276">
        <v>0</v>
      </c>
      <c r="E220" s="276">
        <v>0</v>
      </c>
      <c r="F220" s="276">
        <v>134</v>
      </c>
      <c r="G220" s="276">
        <v>0</v>
      </c>
      <c r="H220" s="276">
        <v>124127.5</v>
      </c>
      <c r="I220" s="276">
        <v>0</v>
      </c>
      <c r="J220" s="276">
        <v>47</v>
      </c>
      <c r="K220" s="276">
        <v>34</v>
      </c>
      <c r="L220" s="276">
        <v>35</v>
      </c>
      <c r="M220" s="276">
        <v>0</v>
      </c>
      <c r="N220" s="276">
        <v>0</v>
      </c>
      <c r="O220" s="260">
        <v>0</v>
      </c>
      <c r="P220" s="114">
        <v>140</v>
      </c>
      <c r="Q220" s="114">
        <v>0</v>
      </c>
    </row>
    <row r="221" spans="2:17" x14ac:dyDescent="0.25">
      <c r="B221" s="402"/>
      <c r="C221" s="403"/>
      <c r="D221" s="277">
        <f>D216+D217+D218+D219+D220</f>
        <v>0</v>
      </c>
      <c r="E221" s="277">
        <f t="shared" ref="E221:Q221" si="33">E216+E217+E218+E219+E220</f>
        <v>0</v>
      </c>
      <c r="F221" s="277">
        <f t="shared" si="33"/>
        <v>515</v>
      </c>
      <c r="G221" s="277">
        <f t="shared" si="33"/>
        <v>2263559</v>
      </c>
      <c r="H221" s="277">
        <f t="shared" si="33"/>
        <v>263188.5</v>
      </c>
      <c r="I221" s="277">
        <f t="shared" si="33"/>
        <v>232</v>
      </c>
      <c r="J221" s="277">
        <f t="shared" si="33"/>
        <v>251</v>
      </c>
      <c r="K221" s="277">
        <f t="shared" si="33"/>
        <v>125</v>
      </c>
      <c r="L221" s="277">
        <f t="shared" si="33"/>
        <v>114</v>
      </c>
      <c r="M221" s="277">
        <f t="shared" si="33"/>
        <v>62</v>
      </c>
      <c r="N221" s="277">
        <f t="shared" si="33"/>
        <v>50</v>
      </c>
      <c r="O221" s="277">
        <f t="shared" si="33"/>
        <v>129</v>
      </c>
      <c r="P221" s="277">
        <f t="shared" si="33"/>
        <v>274</v>
      </c>
      <c r="Q221" s="277">
        <f t="shared" si="33"/>
        <v>9</v>
      </c>
    </row>
    <row r="224" spans="2:17" ht="18.75" x14ac:dyDescent="0.3">
      <c r="B224" s="451" t="s">
        <v>308</v>
      </c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272"/>
      <c r="O224" s="272"/>
      <c r="P224" s="272"/>
      <c r="Q224" s="272"/>
    </row>
    <row r="225" spans="2:17" x14ac:dyDescent="0.25"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</row>
    <row r="226" spans="2:17" x14ac:dyDescent="0.25">
      <c r="B226" s="406" t="s">
        <v>5</v>
      </c>
      <c r="C226" s="406" t="s">
        <v>12</v>
      </c>
      <c r="D226" s="406" t="s">
        <v>6</v>
      </c>
      <c r="E226" s="406" t="s">
        <v>17</v>
      </c>
      <c r="F226" s="406" t="s">
        <v>15</v>
      </c>
      <c r="G226" s="406" t="s">
        <v>100</v>
      </c>
      <c r="H226" s="406" t="s">
        <v>14</v>
      </c>
      <c r="I226" s="406" t="s">
        <v>13</v>
      </c>
      <c r="J226" s="406" t="s">
        <v>8</v>
      </c>
      <c r="K226" s="398" t="s">
        <v>113</v>
      </c>
      <c r="L226" s="409"/>
      <c r="M226" s="409"/>
      <c r="N226" s="409"/>
      <c r="O226" s="399"/>
      <c r="P226" s="394" t="s">
        <v>16</v>
      </c>
      <c r="Q226" s="395"/>
    </row>
    <row r="227" spans="2:17" ht="30" x14ac:dyDescent="0.25">
      <c r="B227" s="407"/>
      <c r="C227" s="407"/>
      <c r="D227" s="407"/>
      <c r="E227" s="407"/>
      <c r="F227" s="407"/>
      <c r="G227" s="407"/>
      <c r="H227" s="407"/>
      <c r="I227" s="407"/>
      <c r="J227" s="407"/>
      <c r="K227" s="398" t="s">
        <v>1</v>
      </c>
      <c r="L227" s="399"/>
      <c r="M227" s="398" t="s">
        <v>2</v>
      </c>
      <c r="N227" s="399"/>
      <c r="O227" s="273" t="s">
        <v>10</v>
      </c>
      <c r="P227" s="396"/>
      <c r="Q227" s="397"/>
    </row>
    <row r="228" spans="2:17" x14ac:dyDescent="0.25">
      <c r="B228" s="408"/>
      <c r="C228" s="408"/>
      <c r="D228" s="408"/>
      <c r="E228" s="408"/>
      <c r="F228" s="408"/>
      <c r="G228" s="408"/>
      <c r="H228" s="408"/>
      <c r="I228" s="408"/>
      <c r="J228" s="408"/>
      <c r="K228" s="273" t="s">
        <v>4</v>
      </c>
      <c r="L228" s="273" t="s">
        <v>3</v>
      </c>
      <c r="M228" s="273" t="s">
        <v>4</v>
      </c>
      <c r="N228" s="273" t="s">
        <v>3</v>
      </c>
      <c r="O228" s="273" t="s">
        <v>3</v>
      </c>
      <c r="P228" s="278" t="s">
        <v>1</v>
      </c>
      <c r="Q228" s="278" t="s">
        <v>2</v>
      </c>
    </row>
    <row r="229" spans="2:17" x14ac:dyDescent="0.25">
      <c r="B229" s="275" t="s">
        <v>0</v>
      </c>
      <c r="C229" s="400">
        <v>42873</v>
      </c>
      <c r="D229" s="260">
        <v>0</v>
      </c>
      <c r="E229" s="260">
        <v>0</v>
      </c>
      <c r="F229" s="260">
        <v>259</v>
      </c>
      <c r="G229" s="245">
        <v>3559308</v>
      </c>
      <c r="H229" s="245">
        <v>262549</v>
      </c>
      <c r="I229" s="260">
        <v>153</v>
      </c>
      <c r="J229" s="260">
        <v>95</v>
      </c>
      <c r="K229" s="260">
        <v>47</v>
      </c>
      <c r="L229" s="260">
        <v>39</v>
      </c>
      <c r="M229" s="260">
        <v>61</v>
      </c>
      <c r="N229" s="260">
        <v>55</v>
      </c>
      <c r="O229" s="260">
        <f t="shared" ref="O229:O232" si="34">N229+L229</f>
        <v>94</v>
      </c>
      <c r="P229" s="261">
        <v>101</v>
      </c>
      <c r="Q229" s="246">
        <v>8</v>
      </c>
    </row>
    <row r="230" spans="2:17" x14ac:dyDescent="0.25">
      <c r="B230" s="274" t="s">
        <v>24</v>
      </c>
      <c r="C230" s="401"/>
      <c r="D230" s="262">
        <v>0</v>
      </c>
      <c r="E230" s="262">
        <v>0</v>
      </c>
      <c r="F230" s="262">
        <v>138</v>
      </c>
      <c r="G230" s="110">
        <v>898080</v>
      </c>
      <c r="H230" s="110">
        <v>119860</v>
      </c>
      <c r="I230" s="262">
        <v>9</v>
      </c>
      <c r="J230" s="262">
        <v>72</v>
      </c>
      <c r="K230" s="262">
        <v>23</v>
      </c>
      <c r="L230" s="262">
        <v>24</v>
      </c>
      <c r="M230" s="262">
        <v>5</v>
      </c>
      <c r="N230" s="262">
        <v>5</v>
      </c>
      <c r="O230" s="260">
        <f t="shared" si="34"/>
        <v>29</v>
      </c>
      <c r="P230" s="262">
        <v>18</v>
      </c>
      <c r="Q230" s="110">
        <v>0</v>
      </c>
    </row>
    <row r="231" spans="2:17" s="178" customFormat="1" x14ac:dyDescent="0.25">
      <c r="B231" s="274" t="s">
        <v>25</v>
      </c>
      <c r="C231" s="401"/>
      <c r="D231" s="270">
        <v>0</v>
      </c>
      <c r="E231" s="270">
        <v>0</v>
      </c>
      <c r="F231" s="270">
        <v>245</v>
      </c>
      <c r="G231" s="271">
        <v>456936</v>
      </c>
      <c r="H231" s="271">
        <v>5564</v>
      </c>
      <c r="I231" s="270">
        <v>66</v>
      </c>
      <c r="J231" s="270">
        <v>26</v>
      </c>
      <c r="K231" s="270">
        <v>8</v>
      </c>
      <c r="L231" s="270">
        <v>7</v>
      </c>
      <c r="M231" s="270">
        <v>0</v>
      </c>
      <c r="N231" s="279">
        <v>0</v>
      </c>
      <c r="O231" s="260">
        <f t="shared" si="34"/>
        <v>7</v>
      </c>
      <c r="P231" s="265">
        <v>6</v>
      </c>
      <c r="Q231" s="112">
        <v>0</v>
      </c>
    </row>
    <row r="232" spans="2:17" s="178" customFormat="1" x14ac:dyDescent="0.25">
      <c r="B232" s="275" t="s">
        <v>161</v>
      </c>
      <c r="C232" s="401"/>
      <c r="D232" s="249">
        <v>0</v>
      </c>
      <c r="E232" s="249">
        <v>0</v>
      </c>
      <c r="F232" s="249">
        <v>9</v>
      </c>
      <c r="G232" s="249">
        <v>437702</v>
      </c>
      <c r="H232" s="249">
        <v>8800</v>
      </c>
      <c r="I232" s="249">
        <v>12</v>
      </c>
      <c r="J232" s="276">
        <v>17</v>
      </c>
      <c r="K232" s="276">
        <v>9</v>
      </c>
      <c r="L232" s="276">
        <v>9</v>
      </c>
      <c r="M232" s="276">
        <v>2</v>
      </c>
      <c r="N232" s="276">
        <v>2</v>
      </c>
      <c r="O232" s="260">
        <f t="shared" si="34"/>
        <v>11</v>
      </c>
      <c r="P232" s="135">
        <v>5</v>
      </c>
      <c r="Q232" s="135">
        <v>0</v>
      </c>
    </row>
    <row r="233" spans="2:17" x14ac:dyDescent="0.25">
      <c r="B233" s="274" t="s">
        <v>85</v>
      </c>
      <c r="C233" s="436"/>
      <c r="D233" s="276">
        <v>0</v>
      </c>
      <c r="E233" s="276">
        <v>0</v>
      </c>
      <c r="F233" s="276">
        <v>153</v>
      </c>
      <c r="G233" s="276">
        <v>0</v>
      </c>
      <c r="H233" s="276">
        <v>128999</v>
      </c>
      <c r="I233" s="276">
        <v>0</v>
      </c>
      <c r="J233" s="276">
        <v>41</v>
      </c>
      <c r="K233" s="276">
        <v>35</v>
      </c>
      <c r="L233" s="276">
        <v>32</v>
      </c>
      <c r="M233" s="276">
        <v>0</v>
      </c>
      <c r="N233" s="276">
        <v>0</v>
      </c>
      <c r="O233" s="260">
        <v>0</v>
      </c>
      <c r="P233" s="114">
        <v>136</v>
      </c>
      <c r="Q233" s="114">
        <v>0</v>
      </c>
    </row>
    <row r="234" spans="2:17" x14ac:dyDescent="0.25">
      <c r="B234" s="402"/>
      <c r="C234" s="403"/>
      <c r="D234" s="277">
        <f>D229+D230+D231+D232+D233</f>
        <v>0</v>
      </c>
      <c r="E234" s="277">
        <f t="shared" ref="E234:Q234" si="35">E229+E230+E231+E232+E233</f>
        <v>0</v>
      </c>
      <c r="F234" s="277">
        <f t="shared" si="35"/>
        <v>804</v>
      </c>
      <c r="G234" s="277">
        <f t="shared" si="35"/>
        <v>5352026</v>
      </c>
      <c r="H234" s="277">
        <f t="shared" si="35"/>
        <v>525772</v>
      </c>
      <c r="I234" s="277">
        <f t="shared" si="35"/>
        <v>240</v>
      </c>
      <c r="J234" s="277">
        <f t="shared" si="35"/>
        <v>251</v>
      </c>
      <c r="K234" s="277">
        <f t="shared" si="35"/>
        <v>122</v>
      </c>
      <c r="L234" s="277">
        <f t="shared" si="35"/>
        <v>111</v>
      </c>
      <c r="M234" s="277">
        <f t="shared" si="35"/>
        <v>68</v>
      </c>
      <c r="N234" s="277">
        <f t="shared" si="35"/>
        <v>62</v>
      </c>
      <c r="O234" s="277">
        <f t="shared" si="35"/>
        <v>141</v>
      </c>
      <c r="P234" s="277">
        <f t="shared" si="35"/>
        <v>266</v>
      </c>
      <c r="Q234" s="277">
        <f t="shared" si="35"/>
        <v>8</v>
      </c>
    </row>
    <row r="237" spans="2:17" ht="18.75" x14ac:dyDescent="0.3">
      <c r="B237" s="451" t="s">
        <v>309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272"/>
      <c r="O237" s="272"/>
      <c r="P237" s="272"/>
      <c r="Q237" s="272"/>
    </row>
    <row r="238" spans="2:17" x14ac:dyDescent="0.25"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</row>
    <row r="239" spans="2:17" x14ac:dyDescent="0.25">
      <c r="B239" s="406" t="s">
        <v>5</v>
      </c>
      <c r="C239" s="406" t="s">
        <v>12</v>
      </c>
      <c r="D239" s="406" t="s">
        <v>6</v>
      </c>
      <c r="E239" s="406" t="s">
        <v>17</v>
      </c>
      <c r="F239" s="406" t="s">
        <v>15</v>
      </c>
      <c r="G239" s="406" t="s">
        <v>100</v>
      </c>
      <c r="H239" s="406" t="s">
        <v>14</v>
      </c>
      <c r="I239" s="406" t="s">
        <v>13</v>
      </c>
      <c r="J239" s="406" t="s">
        <v>8</v>
      </c>
      <c r="K239" s="398" t="s">
        <v>113</v>
      </c>
      <c r="L239" s="409"/>
      <c r="M239" s="409"/>
      <c r="N239" s="409"/>
      <c r="O239" s="399"/>
      <c r="P239" s="394" t="s">
        <v>16</v>
      </c>
      <c r="Q239" s="395"/>
    </row>
    <row r="240" spans="2:17" ht="30" x14ac:dyDescent="0.25">
      <c r="B240" s="407"/>
      <c r="C240" s="407"/>
      <c r="D240" s="407"/>
      <c r="E240" s="407"/>
      <c r="F240" s="407"/>
      <c r="G240" s="407"/>
      <c r="H240" s="407"/>
      <c r="I240" s="407"/>
      <c r="J240" s="407"/>
      <c r="K240" s="398" t="s">
        <v>1</v>
      </c>
      <c r="L240" s="399"/>
      <c r="M240" s="398" t="s">
        <v>2</v>
      </c>
      <c r="N240" s="399"/>
      <c r="O240" s="273" t="s">
        <v>10</v>
      </c>
      <c r="P240" s="396"/>
      <c r="Q240" s="397"/>
    </row>
    <row r="241" spans="2:17" x14ac:dyDescent="0.25">
      <c r="B241" s="408"/>
      <c r="C241" s="408"/>
      <c r="D241" s="408"/>
      <c r="E241" s="408"/>
      <c r="F241" s="408"/>
      <c r="G241" s="408"/>
      <c r="H241" s="408"/>
      <c r="I241" s="408"/>
      <c r="J241" s="408"/>
      <c r="K241" s="273" t="s">
        <v>4</v>
      </c>
      <c r="L241" s="273" t="s">
        <v>3</v>
      </c>
      <c r="M241" s="273" t="s">
        <v>4</v>
      </c>
      <c r="N241" s="273" t="s">
        <v>3</v>
      </c>
      <c r="O241" s="273" t="s">
        <v>3</v>
      </c>
      <c r="P241" s="278" t="s">
        <v>1</v>
      </c>
      <c r="Q241" s="278" t="s">
        <v>2</v>
      </c>
    </row>
    <row r="242" spans="2:17" x14ac:dyDescent="0.25">
      <c r="B242" s="275" t="s">
        <v>0</v>
      </c>
      <c r="C242" s="400">
        <v>42874</v>
      </c>
      <c r="D242" s="260">
        <v>0</v>
      </c>
      <c r="E242" s="260">
        <v>0</v>
      </c>
      <c r="F242" s="260">
        <v>25.62</v>
      </c>
      <c r="G242" s="245">
        <v>4117528</v>
      </c>
      <c r="H242" s="245">
        <v>112486</v>
      </c>
      <c r="I242" s="260">
        <v>112</v>
      </c>
      <c r="J242" s="260">
        <v>79</v>
      </c>
      <c r="K242" s="260">
        <v>46</v>
      </c>
      <c r="L242" s="260">
        <v>39</v>
      </c>
      <c r="M242" s="260">
        <v>37</v>
      </c>
      <c r="N242" s="260">
        <v>34</v>
      </c>
      <c r="O242" s="260">
        <v>73</v>
      </c>
      <c r="P242" s="261">
        <v>90</v>
      </c>
      <c r="Q242" s="246">
        <v>6</v>
      </c>
    </row>
    <row r="243" spans="2:17" x14ac:dyDescent="0.25">
      <c r="B243" s="274" t="s">
        <v>24</v>
      </c>
      <c r="C243" s="401"/>
      <c r="D243" s="262">
        <v>0</v>
      </c>
      <c r="E243" s="262">
        <v>0</v>
      </c>
      <c r="F243" s="262">
        <v>72</v>
      </c>
      <c r="G243" s="110">
        <v>560460</v>
      </c>
      <c r="H243" s="110">
        <v>81870</v>
      </c>
      <c r="I243" s="262">
        <v>15</v>
      </c>
      <c r="J243" s="262">
        <v>23</v>
      </c>
      <c r="K243" s="262">
        <v>25</v>
      </c>
      <c r="L243" s="262">
        <v>24</v>
      </c>
      <c r="M243" s="262">
        <v>4</v>
      </c>
      <c r="N243" s="262">
        <v>6</v>
      </c>
      <c r="O243" s="260">
        <f t="shared" ref="O243:O245" si="36">N243+L243</f>
        <v>30</v>
      </c>
      <c r="P243" s="262">
        <v>18</v>
      </c>
      <c r="Q243" s="110">
        <v>0</v>
      </c>
    </row>
    <row r="244" spans="2:17" s="178" customFormat="1" x14ac:dyDescent="0.25">
      <c r="B244" s="274" t="s">
        <v>25</v>
      </c>
      <c r="C244" s="401"/>
      <c r="D244" s="270">
        <v>0</v>
      </c>
      <c r="E244" s="270">
        <v>0</v>
      </c>
      <c r="F244" s="270">
        <v>67</v>
      </c>
      <c r="G244" s="271">
        <v>449114</v>
      </c>
      <c r="H244" s="271">
        <v>4702</v>
      </c>
      <c r="I244" s="270">
        <v>68</v>
      </c>
      <c r="J244" s="270">
        <v>21</v>
      </c>
      <c r="K244" s="270">
        <v>10</v>
      </c>
      <c r="L244" s="270">
        <v>12</v>
      </c>
      <c r="M244" s="270">
        <v>0</v>
      </c>
      <c r="N244" s="279">
        <v>0</v>
      </c>
      <c r="O244" s="260">
        <f t="shared" si="36"/>
        <v>12</v>
      </c>
      <c r="P244" s="265">
        <v>5</v>
      </c>
      <c r="Q244" s="112">
        <v>0</v>
      </c>
    </row>
    <row r="245" spans="2:17" s="178" customFormat="1" x14ac:dyDescent="0.25">
      <c r="B245" s="275" t="s">
        <v>161</v>
      </c>
      <c r="C245" s="401"/>
      <c r="D245" s="249">
        <v>0</v>
      </c>
      <c r="E245" s="249">
        <v>0</v>
      </c>
      <c r="F245" s="249">
        <v>9</v>
      </c>
      <c r="G245" s="249">
        <v>432302</v>
      </c>
      <c r="H245" s="249">
        <v>8800</v>
      </c>
      <c r="I245" s="249">
        <v>15</v>
      </c>
      <c r="J245" s="276">
        <v>19</v>
      </c>
      <c r="K245" s="276">
        <v>9</v>
      </c>
      <c r="L245" s="276">
        <v>9</v>
      </c>
      <c r="M245" s="276">
        <v>2</v>
      </c>
      <c r="N245" s="276">
        <v>2</v>
      </c>
      <c r="O245" s="260">
        <f t="shared" si="36"/>
        <v>11</v>
      </c>
      <c r="P245" s="135">
        <v>5</v>
      </c>
      <c r="Q245" s="135">
        <v>0</v>
      </c>
    </row>
    <row r="246" spans="2:17" x14ac:dyDescent="0.25">
      <c r="B246" s="274" t="s">
        <v>85</v>
      </c>
      <c r="C246" s="436"/>
      <c r="D246" s="276">
        <v>0</v>
      </c>
      <c r="E246" s="276">
        <v>0</v>
      </c>
      <c r="F246" s="276">
        <v>105</v>
      </c>
      <c r="G246" s="276">
        <v>0</v>
      </c>
      <c r="H246" s="276">
        <v>109799</v>
      </c>
      <c r="I246" s="276">
        <v>0</v>
      </c>
      <c r="J246" s="276">
        <v>39</v>
      </c>
      <c r="K246" s="276">
        <v>32</v>
      </c>
      <c r="L246" s="276">
        <v>37</v>
      </c>
      <c r="M246" s="276">
        <v>0</v>
      </c>
      <c r="N246" s="276">
        <v>0</v>
      </c>
      <c r="O246" s="260">
        <v>0</v>
      </c>
      <c r="P246" s="114">
        <v>140</v>
      </c>
      <c r="Q246" s="114">
        <v>0</v>
      </c>
    </row>
    <row r="247" spans="2:17" x14ac:dyDescent="0.25">
      <c r="B247" s="402"/>
      <c r="C247" s="403"/>
      <c r="D247" s="277">
        <f>D242+D243+D244+D245+D246</f>
        <v>0</v>
      </c>
      <c r="E247" s="277">
        <f t="shared" ref="E247:Q247" si="37">E242+E243+E244+E245+E246</f>
        <v>0</v>
      </c>
      <c r="F247" s="277">
        <f t="shared" si="37"/>
        <v>278.62</v>
      </c>
      <c r="G247" s="277">
        <f t="shared" si="37"/>
        <v>5559404</v>
      </c>
      <c r="H247" s="277">
        <f t="shared" si="37"/>
        <v>317657</v>
      </c>
      <c r="I247" s="277">
        <f t="shared" si="37"/>
        <v>210</v>
      </c>
      <c r="J247" s="277">
        <f t="shared" si="37"/>
        <v>181</v>
      </c>
      <c r="K247" s="277">
        <f t="shared" si="37"/>
        <v>122</v>
      </c>
      <c r="L247" s="277">
        <f t="shared" si="37"/>
        <v>121</v>
      </c>
      <c r="M247" s="277">
        <f t="shared" si="37"/>
        <v>43</v>
      </c>
      <c r="N247" s="277">
        <f t="shared" si="37"/>
        <v>42</v>
      </c>
      <c r="O247" s="277">
        <f t="shared" si="37"/>
        <v>126</v>
      </c>
      <c r="P247" s="277">
        <f t="shared" si="37"/>
        <v>258</v>
      </c>
      <c r="Q247" s="277">
        <f t="shared" si="37"/>
        <v>6</v>
      </c>
    </row>
    <row r="249" spans="2:17" x14ac:dyDescent="0.25"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</row>
    <row r="250" spans="2:17" ht="18.75" x14ac:dyDescent="0.3">
      <c r="B250" s="451" t="s">
        <v>310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272"/>
      <c r="O250" s="272"/>
      <c r="P250" s="272"/>
      <c r="Q250" s="272"/>
    </row>
    <row r="251" spans="2:17" x14ac:dyDescent="0.25"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</row>
    <row r="252" spans="2:17" x14ac:dyDescent="0.25">
      <c r="B252" s="406" t="s">
        <v>5</v>
      </c>
      <c r="C252" s="406" t="s">
        <v>12</v>
      </c>
      <c r="D252" s="406" t="s">
        <v>6</v>
      </c>
      <c r="E252" s="406" t="s">
        <v>17</v>
      </c>
      <c r="F252" s="406" t="s">
        <v>15</v>
      </c>
      <c r="G252" s="406" t="s">
        <v>100</v>
      </c>
      <c r="H252" s="406" t="s">
        <v>14</v>
      </c>
      <c r="I252" s="406" t="s">
        <v>13</v>
      </c>
      <c r="J252" s="406" t="s">
        <v>8</v>
      </c>
      <c r="K252" s="398" t="s">
        <v>113</v>
      </c>
      <c r="L252" s="409"/>
      <c r="M252" s="409"/>
      <c r="N252" s="409"/>
      <c r="O252" s="399"/>
      <c r="P252" s="394" t="s">
        <v>16</v>
      </c>
      <c r="Q252" s="395"/>
    </row>
    <row r="253" spans="2:17" ht="30" x14ac:dyDescent="0.25">
      <c r="B253" s="407"/>
      <c r="C253" s="407"/>
      <c r="D253" s="407"/>
      <c r="E253" s="407"/>
      <c r="F253" s="407"/>
      <c r="G253" s="407"/>
      <c r="H253" s="407"/>
      <c r="I253" s="407"/>
      <c r="J253" s="407"/>
      <c r="K253" s="398" t="s">
        <v>1</v>
      </c>
      <c r="L253" s="399"/>
      <c r="M253" s="398" t="s">
        <v>2</v>
      </c>
      <c r="N253" s="399"/>
      <c r="O253" s="273" t="s">
        <v>10</v>
      </c>
      <c r="P253" s="396"/>
      <c r="Q253" s="397"/>
    </row>
    <row r="254" spans="2:17" x14ac:dyDescent="0.25">
      <c r="B254" s="408"/>
      <c r="C254" s="408"/>
      <c r="D254" s="408"/>
      <c r="E254" s="408"/>
      <c r="F254" s="408"/>
      <c r="G254" s="408"/>
      <c r="H254" s="408"/>
      <c r="I254" s="408"/>
      <c r="J254" s="408"/>
      <c r="K254" s="273" t="s">
        <v>4</v>
      </c>
      <c r="L254" s="273" t="s">
        <v>3</v>
      </c>
      <c r="M254" s="273" t="s">
        <v>4</v>
      </c>
      <c r="N254" s="273" t="s">
        <v>3</v>
      </c>
      <c r="O254" s="273" t="s">
        <v>3</v>
      </c>
      <c r="P254" s="278" t="s">
        <v>1</v>
      </c>
      <c r="Q254" s="278" t="s">
        <v>2</v>
      </c>
    </row>
    <row r="255" spans="2:17" x14ac:dyDescent="0.25">
      <c r="B255" s="275" t="s">
        <v>0</v>
      </c>
      <c r="C255" s="400">
        <v>42875</v>
      </c>
      <c r="D255" s="260">
        <v>0</v>
      </c>
      <c r="E255" s="260">
        <v>0</v>
      </c>
      <c r="F255" s="260">
        <v>29.24</v>
      </c>
      <c r="G255" s="245">
        <v>1587330</v>
      </c>
      <c r="H255" s="245">
        <v>245868</v>
      </c>
      <c r="I255" s="260">
        <v>141</v>
      </c>
      <c r="J255" s="260">
        <v>59</v>
      </c>
      <c r="K255" s="260">
        <v>19</v>
      </c>
      <c r="L255" s="260">
        <v>18</v>
      </c>
      <c r="M255" s="260">
        <v>29</v>
      </c>
      <c r="N255" s="260">
        <v>27</v>
      </c>
      <c r="O255" s="260">
        <v>45</v>
      </c>
      <c r="P255" s="261">
        <v>35</v>
      </c>
      <c r="Q255" s="246">
        <v>6</v>
      </c>
    </row>
    <row r="256" spans="2:17" x14ac:dyDescent="0.25">
      <c r="B256" s="274" t="s">
        <v>24</v>
      </c>
      <c r="C256" s="401"/>
      <c r="D256" s="262">
        <v>0</v>
      </c>
      <c r="E256" s="262">
        <v>0</v>
      </c>
      <c r="F256" s="262">
        <v>9</v>
      </c>
      <c r="G256" s="110">
        <v>554750</v>
      </c>
      <c r="H256" s="110">
        <v>16820</v>
      </c>
      <c r="I256" s="262">
        <v>20</v>
      </c>
      <c r="J256" s="262">
        <v>0</v>
      </c>
      <c r="K256" s="262">
        <v>11</v>
      </c>
      <c r="L256" s="262">
        <v>11</v>
      </c>
      <c r="M256" s="262">
        <v>4</v>
      </c>
      <c r="N256" s="262">
        <v>4</v>
      </c>
      <c r="O256" s="260">
        <f t="shared" ref="O256:O258" si="38">N256+L256</f>
        <v>15</v>
      </c>
      <c r="P256" s="262">
        <v>8</v>
      </c>
      <c r="Q256" s="110">
        <v>0</v>
      </c>
    </row>
    <row r="257" spans="2:17" s="178" customFormat="1" x14ac:dyDescent="0.25">
      <c r="B257" s="274" t="s">
        <v>25</v>
      </c>
      <c r="C257" s="401"/>
      <c r="D257" s="270">
        <v>0</v>
      </c>
      <c r="E257" s="270">
        <v>0</v>
      </c>
      <c r="F257" s="270">
        <v>53</v>
      </c>
      <c r="G257" s="271">
        <v>453147</v>
      </c>
      <c r="H257" s="271">
        <v>0</v>
      </c>
      <c r="I257" s="270">
        <v>0</v>
      </c>
      <c r="J257" s="270">
        <v>23</v>
      </c>
      <c r="K257" s="270">
        <v>3</v>
      </c>
      <c r="L257" s="270">
        <v>3</v>
      </c>
      <c r="M257" s="270">
        <v>0</v>
      </c>
      <c r="N257" s="279">
        <v>0</v>
      </c>
      <c r="O257" s="260">
        <f t="shared" si="38"/>
        <v>3</v>
      </c>
      <c r="P257" s="265">
        <v>7</v>
      </c>
      <c r="Q257" s="112">
        <v>0</v>
      </c>
    </row>
    <row r="258" spans="2:17" s="178" customFormat="1" x14ac:dyDescent="0.25">
      <c r="B258" s="275" t="s">
        <v>161</v>
      </c>
      <c r="C258" s="401"/>
      <c r="D258" s="249">
        <v>0</v>
      </c>
      <c r="E258" s="249">
        <v>0</v>
      </c>
      <c r="F258" s="249">
        <v>9</v>
      </c>
      <c r="G258" s="249">
        <v>424962</v>
      </c>
      <c r="H258" s="249">
        <v>7800</v>
      </c>
      <c r="I258" s="249">
        <v>15</v>
      </c>
      <c r="J258" s="276">
        <v>19</v>
      </c>
      <c r="K258" s="276">
        <v>9</v>
      </c>
      <c r="L258" s="276">
        <v>3</v>
      </c>
      <c r="M258" s="276">
        <v>2</v>
      </c>
      <c r="N258" s="276">
        <v>2</v>
      </c>
      <c r="O258" s="260">
        <f t="shared" si="38"/>
        <v>5</v>
      </c>
      <c r="P258" s="135">
        <v>5</v>
      </c>
      <c r="Q258" s="135">
        <v>0</v>
      </c>
    </row>
    <row r="259" spans="2:17" x14ac:dyDescent="0.25">
      <c r="B259" s="274" t="s">
        <v>85</v>
      </c>
      <c r="C259" s="436"/>
      <c r="D259" s="276">
        <v>0</v>
      </c>
      <c r="E259" s="276">
        <v>0</v>
      </c>
      <c r="F259" s="276">
        <v>0</v>
      </c>
      <c r="G259" s="276">
        <v>0</v>
      </c>
      <c r="H259" s="276">
        <v>0</v>
      </c>
      <c r="I259" s="276">
        <v>0</v>
      </c>
      <c r="J259" s="276">
        <v>0</v>
      </c>
      <c r="K259" s="276">
        <v>0</v>
      </c>
      <c r="L259" s="276">
        <v>0</v>
      </c>
      <c r="M259" s="276">
        <v>0</v>
      </c>
      <c r="N259" s="276">
        <v>0</v>
      </c>
      <c r="O259" s="260">
        <v>0</v>
      </c>
      <c r="P259" s="114">
        <v>0</v>
      </c>
      <c r="Q259" s="114">
        <v>0</v>
      </c>
    </row>
    <row r="260" spans="2:17" x14ac:dyDescent="0.25">
      <c r="B260" s="402"/>
      <c r="C260" s="403"/>
      <c r="D260" s="277">
        <f>D255+D256+D257+D258+D259</f>
        <v>0</v>
      </c>
      <c r="E260" s="277">
        <f t="shared" ref="E260:Q260" si="39">E255+E256+E257+E258+E259</f>
        <v>0</v>
      </c>
      <c r="F260" s="277">
        <f t="shared" si="39"/>
        <v>100.24</v>
      </c>
      <c r="G260" s="277">
        <f t="shared" si="39"/>
        <v>3020189</v>
      </c>
      <c r="H260" s="277">
        <f t="shared" si="39"/>
        <v>270488</v>
      </c>
      <c r="I260" s="277">
        <f t="shared" si="39"/>
        <v>176</v>
      </c>
      <c r="J260" s="277">
        <f t="shared" si="39"/>
        <v>101</v>
      </c>
      <c r="K260" s="277">
        <f t="shared" si="39"/>
        <v>42</v>
      </c>
      <c r="L260" s="277">
        <f t="shared" si="39"/>
        <v>35</v>
      </c>
      <c r="M260" s="277">
        <f t="shared" si="39"/>
        <v>35</v>
      </c>
      <c r="N260" s="277">
        <f t="shared" si="39"/>
        <v>33</v>
      </c>
      <c r="O260" s="277">
        <f t="shared" si="39"/>
        <v>68</v>
      </c>
      <c r="P260" s="277">
        <f t="shared" si="39"/>
        <v>55</v>
      </c>
      <c r="Q260" s="277">
        <f t="shared" si="39"/>
        <v>6</v>
      </c>
    </row>
    <row r="263" spans="2:17" ht="18.75" x14ac:dyDescent="0.3">
      <c r="B263" s="451" t="s">
        <v>311</v>
      </c>
      <c r="C263" s="451"/>
      <c r="D263" s="451"/>
      <c r="E263" s="451"/>
      <c r="F263" s="451"/>
      <c r="G263" s="451"/>
      <c r="H263" s="451"/>
      <c r="I263" s="451"/>
      <c r="J263" s="451"/>
      <c r="K263" s="451"/>
      <c r="L263" s="451"/>
      <c r="M263" s="451"/>
      <c r="N263" s="272"/>
      <c r="O263" s="272"/>
      <c r="P263" s="272"/>
      <c r="Q263" s="272"/>
    </row>
    <row r="264" spans="2:17" x14ac:dyDescent="0.25"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</row>
    <row r="265" spans="2:17" x14ac:dyDescent="0.25">
      <c r="B265" s="406" t="s">
        <v>5</v>
      </c>
      <c r="C265" s="406" t="s">
        <v>12</v>
      </c>
      <c r="D265" s="406" t="s">
        <v>6</v>
      </c>
      <c r="E265" s="406" t="s">
        <v>17</v>
      </c>
      <c r="F265" s="406" t="s">
        <v>15</v>
      </c>
      <c r="G265" s="406" t="s">
        <v>100</v>
      </c>
      <c r="H265" s="406" t="s">
        <v>14</v>
      </c>
      <c r="I265" s="406" t="s">
        <v>13</v>
      </c>
      <c r="J265" s="406" t="s">
        <v>8</v>
      </c>
      <c r="K265" s="398" t="s">
        <v>113</v>
      </c>
      <c r="L265" s="409"/>
      <c r="M265" s="409"/>
      <c r="N265" s="409"/>
      <c r="O265" s="399"/>
      <c r="P265" s="394" t="s">
        <v>16</v>
      </c>
      <c r="Q265" s="395"/>
    </row>
    <row r="266" spans="2:17" ht="30" x14ac:dyDescent="0.25">
      <c r="B266" s="407"/>
      <c r="C266" s="407"/>
      <c r="D266" s="407"/>
      <c r="E266" s="407"/>
      <c r="F266" s="407"/>
      <c r="G266" s="407"/>
      <c r="H266" s="407"/>
      <c r="I266" s="407"/>
      <c r="J266" s="407"/>
      <c r="K266" s="398" t="s">
        <v>1</v>
      </c>
      <c r="L266" s="399"/>
      <c r="M266" s="398" t="s">
        <v>2</v>
      </c>
      <c r="N266" s="399"/>
      <c r="O266" s="273" t="s">
        <v>10</v>
      </c>
      <c r="P266" s="396"/>
      <c r="Q266" s="397"/>
    </row>
    <row r="267" spans="2:17" x14ac:dyDescent="0.25">
      <c r="B267" s="408"/>
      <c r="C267" s="408"/>
      <c r="D267" s="408"/>
      <c r="E267" s="408"/>
      <c r="F267" s="408"/>
      <c r="G267" s="408"/>
      <c r="H267" s="408"/>
      <c r="I267" s="408"/>
      <c r="J267" s="408"/>
      <c r="K267" s="273" t="s">
        <v>4</v>
      </c>
      <c r="L267" s="273" t="s">
        <v>3</v>
      </c>
      <c r="M267" s="273" t="s">
        <v>4</v>
      </c>
      <c r="N267" s="273" t="s">
        <v>3</v>
      </c>
      <c r="O267" s="273" t="s">
        <v>3</v>
      </c>
      <c r="P267" s="278" t="s">
        <v>1</v>
      </c>
      <c r="Q267" s="278" t="s">
        <v>2</v>
      </c>
    </row>
    <row r="268" spans="2:17" x14ac:dyDescent="0.25">
      <c r="B268" s="275" t="s">
        <v>0</v>
      </c>
      <c r="C268" s="400">
        <v>42876</v>
      </c>
      <c r="D268" s="260">
        <v>0</v>
      </c>
      <c r="E268" s="260">
        <v>0</v>
      </c>
      <c r="F268" s="260">
        <v>20.67</v>
      </c>
      <c r="G268" s="245">
        <v>5097520</v>
      </c>
      <c r="H268" s="245">
        <v>94908</v>
      </c>
      <c r="I268" s="260">
        <v>168</v>
      </c>
      <c r="J268" s="260">
        <v>71</v>
      </c>
      <c r="K268" s="260">
        <v>27</v>
      </c>
      <c r="L268" s="260">
        <v>24</v>
      </c>
      <c r="M268" s="260">
        <v>60</v>
      </c>
      <c r="N268" s="260">
        <v>51</v>
      </c>
      <c r="O268" s="260">
        <v>75</v>
      </c>
      <c r="P268" s="261">
        <v>23</v>
      </c>
      <c r="Q268" s="246">
        <v>6</v>
      </c>
    </row>
    <row r="269" spans="2:17" x14ac:dyDescent="0.25">
      <c r="B269" s="274" t="s">
        <v>24</v>
      </c>
      <c r="C269" s="401"/>
      <c r="D269" s="262">
        <v>0</v>
      </c>
      <c r="E269" s="262">
        <v>0</v>
      </c>
      <c r="F269" s="262">
        <v>12</v>
      </c>
      <c r="G269" s="110">
        <v>804940</v>
      </c>
      <c r="H269" s="110">
        <v>82940</v>
      </c>
      <c r="I269" s="262">
        <v>0</v>
      </c>
      <c r="J269" s="262">
        <v>73</v>
      </c>
      <c r="K269" s="262">
        <v>2</v>
      </c>
      <c r="L269" s="262">
        <v>2</v>
      </c>
      <c r="M269" s="262">
        <v>5</v>
      </c>
      <c r="N269" s="262">
        <v>5</v>
      </c>
      <c r="O269" s="260">
        <f t="shared" ref="O269:O271" si="40">N269+L269</f>
        <v>7</v>
      </c>
      <c r="P269" s="262">
        <v>2</v>
      </c>
      <c r="Q269" s="110">
        <v>0</v>
      </c>
    </row>
    <row r="270" spans="2:17" s="178" customFormat="1" x14ac:dyDescent="0.25">
      <c r="B270" s="274" t="s">
        <v>25</v>
      </c>
      <c r="C270" s="401"/>
      <c r="D270" s="270">
        <v>0</v>
      </c>
      <c r="E270" s="270">
        <v>0</v>
      </c>
      <c r="F270" s="270">
        <v>0</v>
      </c>
      <c r="G270" s="271">
        <v>237194</v>
      </c>
      <c r="H270" s="271">
        <v>0</v>
      </c>
      <c r="I270" s="270">
        <v>0</v>
      </c>
      <c r="J270" s="270">
        <v>22</v>
      </c>
      <c r="K270" s="270">
        <v>1</v>
      </c>
      <c r="L270" s="270">
        <v>1</v>
      </c>
      <c r="M270" s="270">
        <v>0</v>
      </c>
      <c r="N270" s="279">
        <v>0</v>
      </c>
      <c r="O270" s="260">
        <f t="shared" si="40"/>
        <v>1</v>
      </c>
      <c r="P270" s="265">
        <v>0</v>
      </c>
      <c r="Q270" s="112">
        <v>0</v>
      </c>
    </row>
    <row r="271" spans="2:17" x14ac:dyDescent="0.25">
      <c r="B271" s="275" t="s">
        <v>161</v>
      </c>
      <c r="C271" s="401"/>
      <c r="D271" s="249">
        <v>0</v>
      </c>
      <c r="E271" s="249">
        <v>0</v>
      </c>
      <c r="F271" s="250">
        <v>9</v>
      </c>
      <c r="G271" s="249">
        <v>401162</v>
      </c>
      <c r="H271" s="249">
        <v>7200</v>
      </c>
      <c r="I271" s="249">
        <v>10</v>
      </c>
      <c r="J271" s="276">
        <v>12</v>
      </c>
      <c r="K271" s="276">
        <v>9</v>
      </c>
      <c r="L271" s="276">
        <v>4</v>
      </c>
      <c r="M271" s="276">
        <v>2</v>
      </c>
      <c r="N271" s="276">
        <v>2</v>
      </c>
      <c r="O271" s="260">
        <f t="shared" si="40"/>
        <v>6</v>
      </c>
      <c r="P271" s="135">
        <v>0</v>
      </c>
      <c r="Q271" s="135">
        <v>0</v>
      </c>
    </row>
    <row r="272" spans="2:17" x14ac:dyDescent="0.25">
      <c r="B272" s="274" t="s">
        <v>85</v>
      </c>
      <c r="C272" s="436"/>
      <c r="D272" s="276">
        <v>0</v>
      </c>
      <c r="E272" s="276">
        <v>0</v>
      </c>
      <c r="F272" s="276">
        <v>0</v>
      </c>
      <c r="G272" s="276">
        <v>0</v>
      </c>
      <c r="H272" s="276">
        <v>0</v>
      </c>
      <c r="I272" s="276">
        <v>0</v>
      </c>
      <c r="J272" s="276">
        <v>0</v>
      </c>
      <c r="K272" s="276">
        <v>0</v>
      </c>
      <c r="L272" s="276">
        <v>0</v>
      </c>
      <c r="M272" s="276">
        <v>0</v>
      </c>
      <c r="N272" s="276">
        <v>0</v>
      </c>
      <c r="O272" s="260">
        <v>0</v>
      </c>
      <c r="P272" s="114">
        <v>0</v>
      </c>
      <c r="Q272" s="114">
        <v>0</v>
      </c>
    </row>
    <row r="273" spans="2:17" x14ac:dyDescent="0.25">
      <c r="B273" s="402"/>
      <c r="C273" s="403"/>
      <c r="D273" s="277">
        <f>D268+D269+D270+D271+D272</f>
        <v>0</v>
      </c>
      <c r="E273" s="277">
        <f t="shared" ref="E273:Q273" si="41">E268+E269+E270+E271+E272</f>
        <v>0</v>
      </c>
      <c r="F273" s="277">
        <f t="shared" si="41"/>
        <v>41.67</v>
      </c>
      <c r="G273" s="277">
        <f t="shared" si="41"/>
        <v>6540816</v>
      </c>
      <c r="H273" s="277">
        <f t="shared" si="41"/>
        <v>185048</v>
      </c>
      <c r="I273" s="277">
        <f t="shared" si="41"/>
        <v>178</v>
      </c>
      <c r="J273" s="277">
        <f t="shared" si="41"/>
        <v>178</v>
      </c>
      <c r="K273" s="277">
        <f t="shared" si="41"/>
        <v>39</v>
      </c>
      <c r="L273" s="277">
        <f t="shared" si="41"/>
        <v>31</v>
      </c>
      <c r="M273" s="277">
        <f t="shared" si="41"/>
        <v>67</v>
      </c>
      <c r="N273" s="277">
        <f t="shared" si="41"/>
        <v>58</v>
      </c>
      <c r="O273" s="277">
        <f t="shared" si="41"/>
        <v>89</v>
      </c>
      <c r="P273" s="277">
        <f t="shared" si="41"/>
        <v>25</v>
      </c>
      <c r="Q273" s="277">
        <f t="shared" si="41"/>
        <v>6</v>
      </c>
    </row>
    <row r="276" spans="2:17" ht="18.75" x14ac:dyDescent="0.3">
      <c r="B276" s="451" t="s">
        <v>312</v>
      </c>
      <c r="C276" s="451"/>
      <c r="D276" s="451"/>
      <c r="E276" s="451"/>
      <c r="F276" s="451"/>
      <c r="G276" s="451"/>
      <c r="H276" s="451"/>
      <c r="I276" s="451"/>
      <c r="J276" s="451"/>
      <c r="K276" s="451"/>
      <c r="L276" s="451"/>
      <c r="M276" s="451"/>
      <c r="N276" s="272"/>
      <c r="O276" s="272"/>
      <c r="P276" s="272"/>
      <c r="Q276" s="272"/>
    </row>
    <row r="277" spans="2:17" x14ac:dyDescent="0.25"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</row>
    <row r="278" spans="2:17" x14ac:dyDescent="0.25">
      <c r="B278" s="406" t="s">
        <v>5</v>
      </c>
      <c r="C278" s="406" t="s">
        <v>12</v>
      </c>
      <c r="D278" s="406" t="s">
        <v>6</v>
      </c>
      <c r="E278" s="406" t="s">
        <v>17</v>
      </c>
      <c r="F278" s="406" t="s">
        <v>15</v>
      </c>
      <c r="G278" s="406" t="s">
        <v>100</v>
      </c>
      <c r="H278" s="406" t="s">
        <v>14</v>
      </c>
      <c r="I278" s="406" t="s">
        <v>13</v>
      </c>
      <c r="J278" s="406" t="s">
        <v>8</v>
      </c>
      <c r="K278" s="398" t="s">
        <v>113</v>
      </c>
      <c r="L278" s="409"/>
      <c r="M278" s="409"/>
      <c r="N278" s="409"/>
      <c r="O278" s="399"/>
      <c r="P278" s="394" t="s">
        <v>16</v>
      </c>
      <c r="Q278" s="395"/>
    </row>
    <row r="279" spans="2:17" ht="30" x14ac:dyDescent="0.25">
      <c r="B279" s="407"/>
      <c r="C279" s="407"/>
      <c r="D279" s="407"/>
      <c r="E279" s="407"/>
      <c r="F279" s="407"/>
      <c r="G279" s="407"/>
      <c r="H279" s="407"/>
      <c r="I279" s="407"/>
      <c r="J279" s="407"/>
      <c r="K279" s="398" t="s">
        <v>1</v>
      </c>
      <c r="L279" s="399"/>
      <c r="M279" s="398" t="s">
        <v>2</v>
      </c>
      <c r="N279" s="399"/>
      <c r="O279" s="273" t="s">
        <v>10</v>
      </c>
      <c r="P279" s="396"/>
      <c r="Q279" s="397"/>
    </row>
    <row r="280" spans="2:17" x14ac:dyDescent="0.25">
      <c r="B280" s="408"/>
      <c r="C280" s="408"/>
      <c r="D280" s="408"/>
      <c r="E280" s="408"/>
      <c r="F280" s="408"/>
      <c r="G280" s="408"/>
      <c r="H280" s="408"/>
      <c r="I280" s="408"/>
      <c r="J280" s="408"/>
      <c r="K280" s="273" t="s">
        <v>4</v>
      </c>
      <c r="L280" s="273" t="s">
        <v>3</v>
      </c>
      <c r="M280" s="273" t="s">
        <v>4</v>
      </c>
      <c r="N280" s="273" t="s">
        <v>3</v>
      </c>
      <c r="O280" s="273" t="s">
        <v>3</v>
      </c>
      <c r="P280" s="278" t="s">
        <v>1</v>
      </c>
      <c r="Q280" s="278" t="s">
        <v>2</v>
      </c>
    </row>
    <row r="281" spans="2:17" x14ac:dyDescent="0.25">
      <c r="B281" s="275" t="s">
        <v>0</v>
      </c>
      <c r="C281" s="400">
        <v>42877</v>
      </c>
      <c r="D281" s="260">
        <v>0</v>
      </c>
      <c r="E281" s="260">
        <v>0</v>
      </c>
      <c r="F281" s="260">
        <v>269</v>
      </c>
      <c r="G281" s="245">
        <v>6628243</v>
      </c>
      <c r="H281" s="245">
        <v>118456</v>
      </c>
      <c r="I281" s="260">
        <v>140</v>
      </c>
      <c r="J281" s="260">
        <v>91</v>
      </c>
      <c r="K281" s="260">
        <v>50</v>
      </c>
      <c r="L281" s="260">
        <v>44</v>
      </c>
      <c r="M281" s="260">
        <v>53</v>
      </c>
      <c r="N281" s="260">
        <v>55</v>
      </c>
      <c r="O281" s="260">
        <v>99</v>
      </c>
      <c r="P281" s="261">
        <v>84</v>
      </c>
      <c r="Q281" s="246">
        <v>8</v>
      </c>
    </row>
    <row r="282" spans="2:17" x14ac:dyDescent="0.25">
      <c r="B282" s="274" t="s">
        <v>24</v>
      </c>
      <c r="C282" s="401"/>
      <c r="D282" s="262">
        <v>0</v>
      </c>
      <c r="E282" s="262">
        <v>0</v>
      </c>
      <c r="F282" s="262">
        <v>84</v>
      </c>
      <c r="G282" s="110">
        <v>883220</v>
      </c>
      <c r="H282" s="110">
        <v>112210</v>
      </c>
      <c r="I282" s="262">
        <v>50</v>
      </c>
      <c r="J282" s="262">
        <v>92</v>
      </c>
      <c r="K282" s="262">
        <v>22</v>
      </c>
      <c r="L282" s="262">
        <v>22</v>
      </c>
      <c r="M282" s="262">
        <v>5</v>
      </c>
      <c r="N282" s="262">
        <v>5</v>
      </c>
      <c r="O282" s="260">
        <f t="shared" ref="O282:O284" si="42">N282+L282</f>
        <v>27</v>
      </c>
      <c r="P282" s="262">
        <v>18</v>
      </c>
      <c r="Q282" s="110">
        <v>0</v>
      </c>
    </row>
    <row r="283" spans="2:17" x14ac:dyDescent="0.25">
      <c r="B283" s="274" t="s">
        <v>25</v>
      </c>
      <c r="C283" s="401"/>
      <c r="D283" s="263">
        <v>0</v>
      </c>
      <c r="E283" s="263">
        <v>0</v>
      </c>
      <c r="F283" s="270">
        <v>89</v>
      </c>
      <c r="G283" s="271">
        <v>468737</v>
      </c>
      <c r="H283" s="271">
        <v>4869</v>
      </c>
      <c r="I283" s="270">
        <v>64</v>
      </c>
      <c r="J283" s="270">
        <v>22</v>
      </c>
      <c r="K283" s="270">
        <v>10</v>
      </c>
      <c r="L283" s="270">
        <v>10</v>
      </c>
      <c r="M283" s="263">
        <v>0</v>
      </c>
      <c r="N283" s="264">
        <v>0</v>
      </c>
      <c r="O283" s="260">
        <f t="shared" si="42"/>
        <v>10</v>
      </c>
      <c r="P283" s="265">
        <v>7</v>
      </c>
      <c r="Q283" s="112">
        <v>0</v>
      </c>
    </row>
    <row r="284" spans="2:17" x14ac:dyDescent="0.25">
      <c r="B284" s="275" t="s">
        <v>161</v>
      </c>
      <c r="C284" s="401"/>
      <c r="D284" s="249">
        <v>0</v>
      </c>
      <c r="E284" s="249">
        <v>0</v>
      </c>
      <c r="F284" s="250">
        <v>9</v>
      </c>
      <c r="G284" s="249">
        <v>426762</v>
      </c>
      <c r="H284" s="249">
        <v>7200</v>
      </c>
      <c r="I284" s="249">
        <v>10</v>
      </c>
      <c r="J284" s="276">
        <v>12</v>
      </c>
      <c r="K284" s="276">
        <v>9</v>
      </c>
      <c r="L284" s="276">
        <v>8</v>
      </c>
      <c r="M284" s="276">
        <v>2</v>
      </c>
      <c r="N284" s="276">
        <v>3</v>
      </c>
      <c r="O284" s="260">
        <f t="shared" si="42"/>
        <v>11</v>
      </c>
      <c r="P284" s="135">
        <v>0</v>
      </c>
      <c r="Q284" s="135">
        <v>0</v>
      </c>
    </row>
    <row r="285" spans="2:17" x14ac:dyDescent="0.25">
      <c r="B285" s="274" t="s">
        <v>85</v>
      </c>
      <c r="C285" s="436"/>
      <c r="D285" s="276">
        <v>0</v>
      </c>
      <c r="E285" s="276">
        <v>0</v>
      </c>
      <c r="F285" s="276">
        <v>153</v>
      </c>
      <c r="G285" s="276">
        <v>0</v>
      </c>
      <c r="H285" s="276">
        <v>201809</v>
      </c>
      <c r="I285" s="276">
        <v>0</v>
      </c>
      <c r="J285" s="276">
        <v>54</v>
      </c>
      <c r="K285" s="276">
        <v>37</v>
      </c>
      <c r="L285" s="276">
        <v>37</v>
      </c>
      <c r="M285" s="276">
        <v>0</v>
      </c>
      <c r="N285" s="276">
        <v>0</v>
      </c>
      <c r="O285" s="260">
        <v>0</v>
      </c>
      <c r="P285" s="114">
        <v>128</v>
      </c>
      <c r="Q285" s="114">
        <v>0</v>
      </c>
    </row>
    <row r="286" spans="2:17" x14ac:dyDescent="0.25">
      <c r="B286" s="402"/>
      <c r="C286" s="403"/>
      <c r="D286" s="277">
        <f>D281+D282+D283+D284+D285</f>
        <v>0</v>
      </c>
      <c r="E286" s="277">
        <f t="shared" ref="E286:Q286" si="43">E281+E282+E283+E284+E285</f>
        <v>0</v>
      </c>
      <c r="F286" s="277">
        <f t="shared" si="43"/>
        <v>604</v>
      </c>
      <c r="G286" s="277">
        <f t="shared" si="43"/>
        <v>8406962</v>
      </c>
      <c r="H286" s="277">
        <f t="shared" si="43"/>
        <v>444544</v>
      </c>
      <c r="I286" s="277">
        <f t="shared" si="43"/>
        <v>264</v>
      </c>
      <c r="J286" s="277">
        <f t="shared" si="43"/>
        <v>271</v>
      </c>
      <c r="K286" s="277">
        <f t="shared" si="43"/>
        <v>128</v>
      </c>
      <c r="L286" s="277">
        <f t="shared" si="43"/>
        <v>121</v>
      </c>
      <c r="M286" s="277">
        <f t="shared" si="43"/>
        <v>60</v>
      </c>
      <c r="N286" s="277">
        <f t="shared" si="43"/>
        <v>63</v>
      </c>
      <c r="O286" s="277">
        <f t="shared" si="43"/>
        <v>147</v>
      </c>
      <c r="P286" s="277">
        <f t="shared" si="43"/>
        <v>237</v>
      </c>
      <c r="Q286" s="277">
        <f t="shared" si="43"/>
        <v>8</v>
      </c>
    </row>
    <row r="289" spans="2:17" ht="18.75" x14ac:dyDescent="0.3">
      <c r="B289" s="451" t="s">
        <v>313</v>
      </c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1"/>
      <c r="N289" s="272"/>
      <c r="O289" s="272"/>
      <c r="P289" s="272"/>
      <c r="Q289" s="272"/>
    </row>
    <row r="290" spans="2:17" x14ac:dyDescent="0.25"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</row>
    <row r="291" spans="2:17" x14ac:dyDescent="0.25">
      <c r="B291" s="406" t="s">
        <v>5</v>
      </c>
      <c r="C291" s="406" t="s">
        <v>12</v>
      </c>
      <c r="D291" s="406" t="s">
        <v>6</v>
      </c>
      <c r="E291" s="406" t="s">
        <v>17</v>
      </c>
      <c r="F291" s="406" t="s">
        <v>15</v>
      </c>
      <c r="G291" s="406" t="s">
        <v>100</v>
      </c>
      <c r="H291" s="406" t="s">
        <v>14</v>
      </c>
      <c r="I291" s="406" t="s">
        <v>13</v>
      </c>
      <c r="J291" s="406" t="s">
        <v>8</v>
      </c>
      <c r="K291" s="398" t="s">
        <v>113</v>
      </c>
      <c r="L291" s="409"/>
      <c r="M291" s="409"/>
      <c r="N291" s="409"/>
      <c r="O291" s="399"/>
      <c r="P291" s="394" t="s">
        <v>16</v>
      </c>
      <c r="Q291" s="395"/>
    </row>
    <row r="292" spans="2:17" ht="30" x14ac:dyDescent="0.25">
      <c r="B292" s="407"/>
      <c r="C292" s="407"/>
      <c r="D292" s="407"/>
      <c r="E292" s="407"/>
      <c r="F292" s="407"/>
      <c r="G292" s="407"/>
      <c r="H292" s="407"/>
      <c r="I292" s="407"/>
      <c r="J292" s="407"/>
      <c r="K292" s="398" t="s">
        <v>1</v>
      </c>
      <c r="L292" s="399"/>
      <c r="M292" s="398" t="s">
        <v>2</v>
      </c>
      <c r="N292" s="399"/>
      <c r="O292" s="273" t="s">
        <v>10</v>
      </c>
      <c r="P292" s="396"/>
      <c r="Q292" s="397"/>
    </row>
    <row r="293" spans="2:17" x14ac:dyDescent="0.25">
      <c r="B293" s="408"/>
      <c r="C293" s="408"/>
      <c r="D293" s="408"/>
      <c r="E293" s="408"/>
      <c r="F293" s="408"/>
      <c r="G293" s="408"/>
      <c r="H293" s="408"/>
      <c r="I293" s="408"/>
      <c r="J293" s="408"/>
      <c r="K293" s="273" t="s">
        <v>4</v>
      </c>
      <c r="L293" s="273" t="s">
        <v>3</v>
      </c>
      <c r="M293" s="273" t="s">
        <v>4</v>
      </c>
      <c r="N293" s="273" t="s">
        <v>3</v>
      </c>
      <c r="O293" s="273" t="s">
        <v>3</v>
      </c>
      <c r="P293" s="278" t="s">
        <v>1</v>
      </c>
      <c r="Q293" s="278" t="s">
        <v>2</v>
      </c>
    </row>
    <row r="294" spans="2:17" x14ac:dyDescent="0.25">
      <c r="B294" s="275" t="s">
        <v>0</v>
      </c>
      <c r="C294" s="400">
        <v>42878</v>
      </c>
      <c r="D294" s="260">
        <v>0</v>
      </c>
      <c r="E294" s="260">
        <v>0</v>
      </c>
      <c r="F294" s="260">
        <v>244</v>
      </c>
      <c r="G294" s="245">
        <v>5272306</v>
      </c>
      <c r="H294" s="245">
        <v>222923</v>
      </c>
      <c r="I294" s="260">
        <v>149</v>
      </c>
      <c r="J294" s="260">
        <v>85</v>
      </c>
      <c r="K294" s="260">
        <v>51</v>
      </c>
      <c r="L294" s="260">
        <v>43</v>
      </c>
      <c r="M294" s="260">
        <v>54</v>
      </c>
      <c r="N294" s="260">
        <v>49</v>
      </c>
      <c r="O294" s="260">
        <v>92</v>
      </c>
      <c r="P294" s="261">
        <v>96</v>
      </c>
      <c r="Q294" s="246">
        <v>7</v>
      </c>
    </row>
    <row r="295" spans="2:17" x14ac:dyDescent="0.25">
      <c r="B295" s="274" t="s">
        <v>24</v>
      </c>
      <c r="C295" s="401"/>
      <c r="D295" s="262">
        <v>0</v>
      </c>
      <c r="E295" s="262">
        <v>0</v>
      </c>
      <c r="F295" s="262">
        <v>67</v>
      </c>
      <c r="G295" s="110">
        <v>691360</v>
      </c>
      <c r="H295" s="110">
        <v>96890</v>
      </c>
      <c r="I295" s="262">
        <v>9</v>
      </c>
      <c r="J295" s="262">
        <v>62</v>
      </c>
      <c r="K295" s="262">
        <v>22</v>
      </c>
      <c r="L295" s="262">
        <v>25</v>
      </c>
      <c r="M295" s="262">
        <v>5</v>
      </c>
      <c r="N295" s="262">
        <v>7</v>
      </c>
      <c r="O295" s="260">
        <f t="shared" ref="O295:O297" si="44">N295+L295</f>
        <v>32</v>
      </c>
      <c r="P295" s="262">
        <v>18</v>
      </c>
      <c r="Q295" s="110"/>
    </row>
    <row r="296" spans="2:17" x14ac:dyDescent="0.25">
      <c r="B296" s="274" t="s">
        <v>25</v>
      </c>
      <c r="C296" s="401"/>
      <c r="D296" s="263">
        <v>0</v>
      </c>
      <c r="E296" s="263">
        <v>0</v>
      </c>
      <c r="F296" s="270">
        <v>51</v>
      </c>
      <c r="G296" s="271">
        <v>442624</v>
      </c>
      <c r="H296" s="271">
        <v>3256</v>
      </c>
      <c r="I296" s="270">
        <v>66</v>
      </c>
      <c r="J296" s="270">
        <v>16</v>
      </c>
      <c r="K296" s="270">
        <v>9</v>
      </c>
      <c r="L296" s="270">
        <v>9</v>
      </c>
      <c r="M296" s="263">
        <v>0</v>
      </c>
      <c r="N296" s="264">
        <v>0</v>
      </c>
      <c r="O296" s="260">
        <f t="shared" si="44"/>
        <v>9</v>
      </c>
      <c r="P296" s="265">
        <v>6</v>
      </c>
      <c r="Q296" s="112">
        <v>0</v>
      </c>
    </row>
    <row r="297" spans="2:17" x14ac:dyDescent="0.25">
      <c r="B297" s="275" t="s">
        <v>161</v>
      </c>
      <c r="C297" s="401"/>
      <c r="D297" s="249">
        <v>0</v>
      </c>
      <c r="E297" s="249">
        <v>0</v>
      </c>
      <c r="F297" s="250">
        <v>0</v>
      </c>
      <c r="G297" s="249">
        <v>614680</v>
      </c>
      <c r="H297" s="249">
        <v>8800</v>
      </c>
      <c r="I297" s="249">
        <v>15</v>
      </c>
      <c r="J297" s="276">
        <v>19</v>
      </c>
      <c r="K297" s="276">
        <v>9</v>
      </c>
      <c r="L297" s="276">
        <v>8</v>
      </c>
      <c r="M297" s="276">
        <v>2</v>
      </c>
      <c r="N297" s="276">
        <v>3</v>
      </c>
      <c r="O297" s="260">
        <f t="shared" si="44"/>
        <v>11</v>
      </c>
      <c r="P297" s="135">
        <v>5</v>
      </c>
      <c r="Q297" s="135">
        <v>0</v>
      </c>
    </row>
    <row r="298" spans="2:17" x14ac:dyDescent="0.25">
      <c r="B298" s="274" t="s">
        <v>85</v>
      </c>
      <c r="C298" s="436"/>
      <c r="D298" s="276">
        <v>0</v>
      </c>
      <c r="E298" s="276">
        <v>0</v>
      </c>
      <c r="F298" s="276">
        <v>115</v>
      </c>
      <c r="G298" s="276">
        <v>0</v>
      </c>
      <c r="H298" s="276">
        <v>98162</v>
      </c>
      <c r="I298" s="276">
        <v>0</v>
      </c>
      <c r="J298" s="276">
        <v>38</v>
      </c>
      <c r="K298" s="276">
        <v>37</v>
      </c>
      <c r="L298" s="276">
        <v>37</v>
      </c>
      <c r="M298" s="276">
        <v>0</v>
      </c>
      <c r="N298" s="276">
        <v>0</v>
      </c>
      <c r="O298" s="260">
        <v>0</v>
      </c>
      <c r="P298" s="114">
        <v>41</v>
      </c>
      <c r="Q298" s="114">
        <v>139</v>
      </c>
    </row>
    <row r="299" spans="2:17" x14ac:dyDescent="0.25">
      <c r="B299" s="402"/>
      <c r="C299" s="403"/>
      <c r="D299" s="277">
        <f>D294+D295+D296+D297+D298</f>
        <v>0</v>
      </c>
      <c r="E299" s="277">
        <f t="shared" ref="E299:Q299" si="45">E294+E295+E296+E297+E298</f>
        <v>0</v>
      </c>
      <c r="F299" s="277">
        <f t="shared" si="45"/>
        <v>477</v>
      </c>
      <c r="G299" s="277">
        <f t="shared" si="45"/>
        <v>7020970</v>
      </c>
      <c r="H299" s="277">
        <f t="shared" si="45"/>
        <v>430031</v>
      </c>
      <c r="I299" s="277">
        <f t="shared" si="45"/>
        <v>239</v>
      </c>
      <c r="J299" s="277">
        <f t="shared" si="45"/>
        <v>220</v>
      </c>
      <c r="K299" s="277">
        <f t="shared" si="45"/>
        <v>128</v>
      </c>
      <c r="L299" s="277">
        <f t="shared" si="45"/>
        <v>122</v>
      </c>
      <c r="M299" s="277">
        <f t="shared" si="45"/>
        <v>61</v>
      </c>
      <c r="N299" s="277">
        <f t="shared" si="45"/>
        <v>59</v>
      </c>
      <c r="O299" s="277">
        <f t="shared" si="45"/>
        <v>144</v>
      </c>
      <c r="P299" s="277">
        <f t="shared" si="45"/>
        <v>166</v>
      </c>
      <c r="Q299" s="277">
        <f t="shared" si="45"/>
        <v>146</v>
      </c>
    </row>
    <row r="302" spans="2:17" ht="18.75" x14ac:dyDescent="0.3">
      <c r="B302" s="451" t="s">
        <v>314</v>
      </c>
      <c r="C302" s="451"/>
      <c r="D302" s="451"/>
      <c r="E302" s="451"/>
      <c r="F302" s="451"/>
      <c r="G302" s="451"/>
      <c r="H302" s="451"/>
      <c r="I302" s="451"/>
      <c r="J302" s="451"/>
      <c r="K302" s="451"/>
      <c r="L302" s="451"/>
      <c r="M302" s="451"/>
      <c r="N302" s="272"/>
      <c r="O302" s="272"/>
      <c r="P302" s="272"/>
      <c r="Q302" s="272"/>
    </row>
    <row r="303" spans="2:17" x14ac:dyDescent="0.25"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</row>
    <row r="304" spans="2:17" x14ac:dyDescent="0.25">
      <c r="B304" s="406" t="s">
        <v>5</v>
      </c>
      <c r="C304" s="406" t="s">
        <v>12</v>
      </c>
      <c r="D304" s="406" t="s">
        <v>6</v>
      </c>
      <c r="E304" s="406" t="s">
        <v>17</v>
      </c>
      <c r="F304" s="406" t="s">
        <v>15</v>
      </c>
      <c r="G304" s="406" t="s">
        <v>100</v>
      </c>
      <c r="H304" s="406" t="s">
        <v>14</v>
      </c>
      <c r="I304" s="406" t="s">
        <v>13</v>
      </c>
      <c r="J304" s="406" t="s">
        <v>8</v>
      </c>
      <c r="K304" s="398" t="s">
        <v>113</v>
      </c>
      <c r="L304" s="409"/>
      <c r="M304" s="409"/>
      <c r="N304" s="409"/>
      <c r="O304" s="399"/>
      <c r="P304" s="394" t="s">
        <v>16</v>
      </c>
      <c r="Q304" s="395"/>
    </row>
    <row r="305" spans="2:17" ht="30" x14ac:dyDescent="0.25">
      <c r="B305" s="407"/>
      <c r="C305" s="407"/>
      <c r="D305" s="407"/>
      <c r="E305" s="407"/>
      <c r="F305" s="407"/>
      <c r="G305" s="407"/>
      <c r="H305" s="407"/>
      <c r="I305" s="407"/>
      <c r="J305" s="407"/>
      <c r="K305" s="398" t="s">
        <v>1</v>
      </c>
      <c r="L305" s="399"/>
      <c r="M305" s="398" t="s">
        <v>2</v>
      </c>
      <c r="N305" s="399"/>
      <c r="O305" s="273" t="s">
        <v>10</v>
      </c>
      <c r="P305" s="396"/>
      <c r="Q305" s="397"/>
    </row>
    <row r="306" spans="2:17" x14ac:dyDescent="0.25">
      <c r="B306" s="408"/>
      <c r="C306" s="408"/>
      <c r="D306" s="408"/>
      <c r="E306" s="408"/>
      <c r="F306" s="408"/>
      <c r="G306" s="408"/>
      <c r="H306" s="408"/>
      <c r="I306" s="408"/>
      <c r="J306" s="408"/>
      <c r="K306" s="273" t="s">
        <v>4</v>
      </c>
      <c r="L306" s="273" t="s">
        <v>3</v>
      </c>
      <c r="M306" s="273" t="s">
        <v>4</v>
      </c>
      <c r="N306" s="273" t="s">
        <v>3</v>
      </c>
      <c r="O306" s="273" t="s">
        <v>3</v>
      </c>
      <c r="P306" s="278" t="s">
        <v>1</v>
      </c>
      <c r="Q306" s="278" t="s">
        <v>2</v>
      </c>
    </row>
    <row r="307" spans="2:17" x14ac:dyDescent="0.25">
      <c r="B307" s="275" t="s">
        <v>0</v>
      </c>
      <c r="C307" s="400">
        <v>42879</v>
      </c>
      <c r="D307" s="260">
        <v>0</v>
      </c>
      <c r="E307" s="260">
        <v>0</v>
      </c>
      <c r="F307" s="260">
        <v>320</v>
      </c>
      <c r="G307" s="245">
        <v>5610637</v>
      </c>
      <c r="H307" s="245">
        <v>200112</v>
      </c>
      <c r="I307" s="260">
        <v>153</v>
      </c>
      <c r="J307" s="260">
        <v>80</v>
      </c>
      <c r="K307" s="260">
        <v>58</v>
      </c>
      <c r="L307" s="260">
        <v>55</v>
      </c>
      <c r="M307" s="260">
        <v>56</v>
      </c>
      <c r="N307" s="260">
        <v>53</v>
      </c>
      <c r="O307" s="260">
        <v>108</v>
      </c>
      <c r="P307" s="261">
        <v>108</v>
      </c>
      <c r="Q307" s="246">
        <v>8</v>
      </c>
    </row>
    <row r="308" spans="2:17" x14ac:dyDescent="0.25">
      <c r="B308" s="274" t="s">
        <v>24</v>
      </c>
      <c r="C308" s="401"/>
      <c r="D308" s="262">
        <v>0</v>
      </c>
      <c r="E308" s="262">
        <v>0</v>
      </c>
      <c r="F308" s="262">
        <v>54</v>
      </c>
      <c r="G308" s="110">
        <v>824010</v>
      </c>
      <c r="H308" s="110">
        <v>103260</v>
      </c>
      <c r="I308" s="262">
        <v>0</v>
      </c>
      <c r="J308" s="262">
        <v>69</v>
      </c>
      <c r="K308" s="262">
        <v>22</v>
      </c>
      <c r="L308" s="262">
        <v>24</v>
      </c>
      <c r="M308" s="262">
        <v>5</v>
      </c>
      <c r="N308" s="262">
        <v>7</v>
      </c>
      <c r="O308" s="260">
        <f t="shared" ref="O308:O310" si="46">N308+L308</f>
        <v>31</v>
      </c>
      <c r="P308" s="262">
        <v>18</v>
      </c>
      <c r="Q308" s="110">
        <v>0</v>
      </c>
    </row>
    <row r="309" spans="2:17" x14ac:dyDescent="0.25">
      <c r="B309" s="274" t="s">
        <v>25</v>
      </c>
      <c r="C309" s="401"/>
      <c r="D309" s="263">
        <v>0</v>
      </c>
      <c r="E309" s="263">
        <v>0</v>
      </c>
      <c r="F309" s="270">
        <v>82</v>
      </c>
      <c r="G309" s="271">
        <v>425534</v>
      </c>
      <c r="H309" s="271">
        <v>3116</v>
      </c>
      <c r="I309" s="270">
        <v>66</v>
      </c>
      <c r="J309" s="270">
        <v>24</v>
      </c>
      <c r="K309" s="270">
        <v>10</v>
      </c>
      <c r="L309" s="270">
        <v>10</v>
      </c>
      <c r="M309" s="263">
        <v>0</v>
      </c>
      <c r="N309" s="264">
        <v>0</v>
      </c>
      <c r="O309" s="260">
        <f t="shared" si="46"/>
        <v>10</v>
      </c>
      <c r="P309" s="265">
        <v>6</v>
      </c>
      <c r="Q309" s="112">
        <v>0</v>
      </c>
    </row>
    <row r="310" spans="2:17" x14ac:dyDescent="0.25">
      <c r="B310" s="275" t="s">
        <v>161</v>
      </c>
      <c r="C310" s="401"/>
      <c r="D310" s="249">
        <v>0</v>
      </c>
      <c r="E310" s="249">
        <v>0</v>
      </c>
      <c r="F310" s="250">
        <v>9</v>
      </c>
      <c r="G310" s="249">
        <v>653380</v>
      </c>
      <c r="H310" s="249">
        <v>2820</v>
      </c>
      <c r="I310" s="249">
        <v>17</v>
      </c>
      <c r="J310" s="276">
        <v>20</v>
      </c>
      <c r="K310" s="276">
        <v>9</v>
      </c>
      <c r="L310" s="276">
        <v>8</v>
      </c>
      <c r="M310" s="276">
        <v>2</v>
      </c>
      <c r="N310" s="276">
        <v>2</v>
      </c>
      <c r="O310" s="260">
        <f t="shared" si="46"/>
        <v>10</v>
      </c>
      <c r="P310" s="135">
        <v>5</v>
      </c>
      <c r="Q310" s="135">
        <v>0</v>
      </c>
    </row>
    <row r="311" spans="2:17" x14ac:dyDescent="0.25">
      <c r="B311" s="274" t="s">
        <v>85</v>
      </c>
      <c r="C311" s="436"/>
      <c r="D311" s="276">
        <v>0</v>
      </c>
      <c r="E311" s="276">
        <v>0</v>
      </c>
      <c r="F311" s="276">
        <v>53</v>
      </c>
      <c r="G311" s="276">
        <v>0</v>
      </c>
      <c r="H311" s="276">
        <v>112228.5</v>
      </c>
      <c r="I311" s="276">
        <v>0</v>
      </c>
      <c r="J311" s="276">
        <v>26</v>
      </c>
      <c r="K311" s="276">
        <v>37</v>
      </c>
      <c r="L311" s="276">
        <v>36</v>
      </c>
      <c r="M311" s="276">
        <v>0</v>
      </c>
      <c r="N311" s="276">
        <v>0</v>
      </c>
      <c r="O311" s="260">
        <v>0</v>
      </c>
      <c r="P311" s="114">
        <v>142</v>
      </c>
      <c r="Q311" s="114">
        <v>0</v>
      </c>
    </row>
    <row r="312" spans="2:17" x14ac:dyDescent="0.25">
      <c r="B312" s="402"/>
      <c r="C312" s="403"/>
      <c r="D312" s="277">
        <f>D307+D308+D309+D310+D311</f>
        <v>0</v>
      </c>
      <c r="E312" s="277">
        <f t="shared" ref="E312:Q312" si="47">E307+E308+E309+E310+E311</f>
        <v>0</v>
      </c>
      <c r="F312" s="277">
        <f t="shared" si="47"/>
        <v>518</v>
      </c>
      <c r="G312" s="277">
        <f t="shared" si="47"/>
        <v>7513561</v>
      </c>
      <c r="H312" s="277">
        <f t="shared" si="47"/>
        <v>421536.5</v>
      </c>
      <c r="I312" s="277">
        <f t="shared" si="47"/>
        <v>236</v>
      </c>
      <c r="J312" s="277">
        <f t="shared" si="47"/>
        <v>219</v>
      </c>
      <c r="K312" s="277">
        <f t="shared" si="47"/>
        <v>136</v>
      </c>
      <c r="L312" s="277">
        <f t="shared" si="47"/>
        <v>133</v>
      </c>
      <c r="M312" s="277">
        <f t="shared" si="47"/>
        <v>63</v>
      </c>
      <c r="N312" s="277">
        <f t="shared" si="47"/>
        <v>62</v>
      </c>
      <c r="O312" s="277">
        <f t="shared" si="47"/>
        <v>159</v>
      </c>
      <c r="P312" s="277">
        <f t="shared" si="47"/>
        <v>279</v>
      </c>
      <c r="Q312" s="277">
        <f t="shared" si="47"/>
        <v>8</v>
      </c>
    </row>
    <row r="313" spans="2:17" x14ac:dyDescent="0.25">
      <c r="H313" s="280"/>
    </row>
    <row r="315" spans="2:17" ht="18.75" x14ac:dyDescent="0.3">
      <c r="B315" s="451" t="s">
        <v>315</v>
      </c>
      <c r="C315" s="451"/>
      <c r="D315" s="451"/>
      <c r="E315" s="451"/>
      <c r="F315" s="451"/>
      <c r="G315" s="451"/>
      <c r="H315" s="451"/>
      <c r="I315" s="451"/>
      <c r="J315" s="451"/>
      <c r="K315" s="451"/>
      <c r="L315" s="451"/>
      <c r="M315" s="451"/>
      <c r="N315" s="272"/>
      <c r="O315" s="272"/>
      <c r="P315" s="272"/>
      <c r="Q315" s="272"/>
    </row>
    <row r="316" spans="2:17" x14ac:dyDescent="0.25"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</row>
    <row r="317" spans="2:17" x14ac:dyDescent="0.25">
      <c r="B317" s="406" t="s">
        <v>5</v>
      </c>
      <c r="C317" s="406" t="s">
        <v>12</v>
      </c>
      <c r="D317" s="406" t="s">
        <v>6</v>
      </c>
      <c r="E317" s="406" t="s">
        <v>17</v>
      </c>
      <c r="F317" s="406" t="s">
        <v>15</v>
      </c>
      <c r="G317" s="406" t="s">
        <v>100</v>
      </c>
      <c r="H317" s="406" t="s">
        <v>14</v>
      </c>
      <c r="I317" s="406" t="s">
        <v>13</v>
      </c>
      <c r="J317" s="406" t="s">
        <v>8</v>
      </c>
      <c r="K317" s="398" t="s">
        <v>113</v>
      </c>
      <c r="L317" s="409"/>
      <c r="M317" s="409"/>
      <c r="N317" s="409"/>
      <c r="O317" s="399"/>
      <c r="P317" s="394" t="s">
        <v>16</v>
      </c>
      <c r="Q317" s="395"/>
    </row>
    <row r="318" spans="2:17" ht="30" x14ac:dyDescent="0.25">
      <c r="B318" s="407"/>
      <c r="C318" s="407"/>
      <c r="D318" s="407"/>
      <c r="E318" s="407"/>
      <c r="F318" s="407"/>
      <c r="G318" s="407"/>
      <c r="H318" s="407"/>
      <c r="I318" s="407"/>
      <c r="J318" s="407"/>
      <c r="K318" s="398" t="s">
        <v>1</v>
      </c>
      <c r="L318" s="399"/>
      <c r="M318" s="398" t="s">
        <v>2</v>
      </c>
      <c r="N318" s="399"/>
      <c r="O318" s="273" t="s">
        <v>10</v>
      </c>
      <c r="P318" s="396"/>
      <c r="Q318" s="397"/>
    </row>
    <row r="319" spans="2:17" x14ac:dyDescent="0.25">
      <c r="B319" s="408"/>
      <c r="C319" s="408"/>
      <c r="D319" s="408"/>
      <c r="E319" s="408"/>
      <c r="F319" s="408"/>
      <c r="G319" s="408"/>
      <c r="H319" s="408"/>
      <c r="I319" s="408"/>
      <c r="J319" s="408"/>
      <c r="K319" s="273" t="s">
        <v>4</v>
      </c>
      <c r="L319" s="273" t="s">
        <v>3</v>
      </c>
      <c r="M319" s="273" t="s">
        <v>4</v>
      </c>
      <c r="N319" s="273" t="s">
        <v>3</v>
      </c>
      <c r="O319" s="273" t="s">
        <v>3</v>
      </c>
      <c r="P319" s="278" t="s">
        <v>1</v>
      </c>
      <c r="Q319" s="278" t="s">
        <v>2</v>
      </c>
    </row>
    <row r="320" spans="2:17" x14ac:dyDescent="0.25">
      <c r="B320" s="275" t="s">
        <v>0</v>
      </c>
      <c r="C320" s="400">
        <v>42880</v>
      </c>
      <c r="D320" s="260">
        <v>0</v>
      </c>
      <c r="E320" s="260">
        <v>0</v>
      </c>
      <c r="F320" s="260">
        <v>310</v>
      </c>
      <c r="G320" s="245">
        <v>6447444</v>
      </c>
      <c r="H320" s="245">
        <v>199580</v>
      </c>
      <c r="I320" s="260">
        <v>116</v>
      </c>
      <c r="J320" s="260">
        <v>88</v>
      </c>
      <c r="K320" s="260">
        <v>50</v>
      </c>
      <c r="L320" s="260">
        <v>50</v>
      </c>
      <c r="M320" s="260">
        <v>51</v>
      </c>
      <c r="N320" s="260">
        <v>52</v>
      </c>
      <c r="O320" s="260">
        <v>102</v>
      </c>
      <c r="P320" s="261">
        <v>94</v>
      </c>
      <c r="Q320" s="246">
        <v>8</v>
      </c>
    </row>
    <row r="321" spans="2:17" x14ac:dyDescent="0.25">
      <c r="B321" s="274" t="s">
        <v>24</v>
      </c>
      <c r="C321" s="401"/>
      <c r="D321" s="262">
        <v>0</v>
      </c>
      <c r="E321" s="262">
        <v>0</v>
      </c>
      <c r="F321" s="262">
        <v>126</v>
      </c>
      <c r="G321" s="110">
        <v>832050</v>
      </c>
      <c r="H321" s="110">
        <v>110800</v>
      </c>
      <c r="I321" s="262">
        <v>10</v>
      </c>
      <c r="J321" s="262">
        <v>77</v>
      </c>
      <c r="K321" s="262">
        <v>22</v>
      </c>
      <c r="L321" s="262">
        <v>20</v>
      </c>
      <c r="M321" s="262">
        <v>7</v>
      </c>
      <c r="N321" s="262">
        <v>7</v>
      </c>
      <c r="O321" s="260">
        <f t="shared" ref="O321:O323" si="48">N321+L321</f>
        <v>27</v>
      </c>
      <c r="P321" s="262">
        <v>18</v>
      </c>
      <c r="Q321" s="110">
        <v>0</v>
      </c>
    </row>
    <row r="322" spans="2:17" x14ac:dyDescent="0.25">
      <c r="B322" s="274" t="s">
        <v>25</v>
      </c>
      <c r="C322" s="401"/>
      <c r="D322" s="263">
        <v>0</v>
      </c>
      <c r="E322" s="263">
        <v>0</v>
      </c>
      <c r="F322" s="270">
        <v>45</v>
      </c>
      <c r="G322" s="271">
        <v>508360</v>
      </c>
      <c r="H322" s="271">
        <v>2936</v>
      </c>
      <c r="I322" s="270">
        <v>68</v>
      </c>
      <c r="J322" s="270">
        <v>22</v>
      </c>
      <c r="K322" s="270">
        <v>10</v>
      </c>
      <c r="L322" s="270">
        <v>10</v>
      </c>
      <c r="M322" s="263">
        <v>0</v>
      </c>
      <c r="N322" s="264">
        <v>0</v>
      </c>
      <c r="O322" s="260">
        <f t="shared" si="48"/>
        <v>10</v>
      </c>
      <c r="P322" s="265">
        <v>6</v>
      </c>
      <c r="Q322" s="112">
        <v>0</v>
      </c>
    </row>
    <row r="323" spans="2:17" x14ac:dyDescent="0.25">
      <c r="B323" s="275" t="s">
        <v>161</v>
      </c>
      <c r="C323" s="401"/>
      <c r="D323" s="249">
        <v>0</v>
      </c>
      <c r="E323" s="249">
        <v>0</v>
      </c>
      <c r="F323" s="250">
        <v>9</v>
      </c>
      <c r="G323" s="249">
        <v>627860</v>
      </c>
      <c r="H323" s="249">
        <v>8500</v>
      </c>
      <c r="I323" s="249">
        <v>17</v>
      </c>
      <c r="J323" s="276">
        <v>20</v>
      </c>
      <c r="K323" s="276">
        <v>9</v>
      </c>
      <c r="L323" s="276">
        <v>8</v>
      </c>
      <c r="M323" s="276">
        <v>2</v>
      </c>
      <c r="N323" s="276">
        <v>2</v>
      </c>
      <c r="O323" s="260">
        <f t="shared" si="48"/>
        <v>10</v>
      </c>
      <c r="P323" s="135">
        <v>5</v>
      </c>
      <c r="Q323" s="135">
        <v>0</v>
      </c>
    </row>
    <row r="324" spans="2:17" x14ac:dyDescent="0.25">
      <c r="B324" s="274" t="s">
        <v>85</v>
      </c>
      <c r="C324" s="436"/>
      <c r="D324" s="276">
        <v>0</v>
      </c>
      <c r="E324" s="276">
        <v>0</v>
      </c>
      <c r="F324" s="276">
        <v>44</v>
      </c>
      <c r="G324" s="276">
        <v>0</v>
      </c>
      <c r="H324" s="276">
        <v>102674</v>
      </c>
      <c r="I324" s="276">
        <v>0</v>
      </c>
      <c r="J324" s="276">
        <v>22</v>
      </c>
      <c r="K324" s="276">
        <v>36</v>
      </c>
      <c r="L324" s="276">
        <v>0</v>
      </c>
      <c r="M324" s="276">
        <v>0</v>
      </c>
      <c r="N324" s="276">
        <v>0</v>
      </c>
      <c r="O324" s="260">
        <v>0</v>
      </c>
      <c r="P324" s="114">
        <v>140</v>
      </c>
      <c r="Q324" s="114">
        <v>0</v>
      </c>
    </row>
    <row r="325" spans="2:17" x14ac:dyDescent="0.25">
      <c r="B325" s="402"/>
      <c r="C325" s="403"/>
      <c r="D325" s="277">
        <f>D320+D321+D322+D323+D324</f>
        <v>0</v>
      </c>
      <c r="E325" s="277">
        <f t="shared" ref="E325:Q325" si="49">E320+E321+E322+E323+E324</f>
        <v>0</v>
      </c>
      <c r="F325" s="277">
        <f t="shared" si="49"/>
        <v>534</v>
      </c>
      <c r="G325" s="277">
        <f t="shared" si="49"/>
        <v>8415714</v>
      </c>
      <c r="H325" s="277">
        <f t="shared" si="49"/>
        <v>424490</v>
      </c>
      <c r="I325" s="277">
        <f t="shared" si="49"/>
        <v>211</v>
      </c>
      <c r="J325" s="277">
        <f t="shared" si="49"/>
        <v>229</v>
      </c>
      <c r="K325" s="277">
        <f t="shared" si="49"/>
        <v>127</v>
      </c>
      <c r="L325" s="277">
        <f t="shared" si="49"/>
        <v>88</v>
      </c>
      <c r="M325" s="277">
        <f t="shared" si="49"/>
        <v>60</v>
      </c>
      <c r="N325" s="277">
        <f t="shared" si="49"/>
        <v>61</v>
      </c>
      <c r="O325" s="277">
        <f t="shared" si="49"/>
        <v>149</v>
      </c>
      <c r="P325" s="277">
        <f t="shared" si="49"/>
        <v>263</v>
      </c>
      <c r="Q325" s="277">
        <f t="shared" si="49"/>
        <v>8</v>
      </c>
    </row>
    <row r="328" spans="2:17" ht="18.75" x14ac:dyDescent="0.3">
      <c r="B328" s="451" t="s">
        <v>316</v>
      </c>
      <c r="C328" s="451"/>
      <c r="D328" s="451"/>
      <c r="E328" s="451"/>
      <c r="F328" s="451"/>
      <c r="G328" s="451"/>
      <c r="H328" s="451"/>
      <c r="I328" s="451"/>
      <c r="J328" s="451"/>
      <c r="K328" s="451"/>
      <c r="L328" s="451"/>
      <c r="M328" s="451"/>
      <c r="N328" s="272"/>
      <c r="O328" s="272"/>
      <c r="P328" s="272"/>
      <c r="Q328" s="272"/>
    </row>
    <row r="329" spans="2:17" x14ac:dyDescent="0.25"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</row>
    <row r="330" spans="2:17" x14ac:dyDescent="0.25">
      <c r="B330" s="406" t="s">
        <v>5</v>
      </c>
      <c r="C330" s="406" t="s">
        <v>12</v>
      </c>
      <c r="D330" s="406" t="s">
        <v>6</v>
      </c>
      <c r="E330" s="406" t="s">
        <v>17</v>
      </c>
      <c r="F330" s="406" t="s">
        <v>15</v>
      </c>
      <c r="G330" s="406" t="s">
        <v>100</v>
      </c>
      <c r="H330" s="406" t="s">
        <v>14</v>
      </c>
      <c r="I330" s="406" t="s">
        <v>13</v>
      </c>
      <c r="J330" s="406" t="s">
        <v>8</v>
      </c>
      <c r="K330" s="398" t="s">
        <v>113</v>
      </c>
      <c r="L330" s="409"/>
      <c r="M330" s="409"/>
      <c r="N330" s="409"/>
      <c r="O330" s="399"/>
      <c r="P330" s="394" t="s">
        <v>16</v>
      </c>
      <c r="Q330" s="395"/>
    </row>
    <row r="331" spans="2:17" ht="30" x14ac:dyDescent="0.25">
      <c r="B331" s="407"/>
      <c r="C331" s="407"/>
      <c r="D331" s="407"/>
      <c r="E331" s="407"/>
      <c r="F331" s="407"/>
      <c r="G331" s="407"/>
      <c r="H331" s="407"/>
      <c r="I331" s="407"/>
      <c r="J331" s="407"/>
      <c r="K331" s="398" t="s">
        <v>1</v>
      </c>
      <c r="L331" s="399"/>
      <c r="M331" s="398" t="s">
        <v>2</v>
      </c>
      <c r="N331" s="399"/>
      <c r="O331" s="273" t="s">
        <v>10</v>
      </c>
      <c r="P331" s="396"/>
      <c r="Q331" s="397"/>
    </row>
    <row r="332" spans="2:17" x14ac:dyDescent="0.25">
      <c r="B332" s="408"/>
      <c r="C332" s="408"/>
      <c r="D332" s="408"/>
      <c r="E332" s="408"/>
      <c r="F332" s="408"/>
      <c r="G332" s="408"/>
      <c r="H332" s="408"/>
      <c r="I332" s="408"/>
      <c r="J332" s="408"/>
      <c r="K332" s="273" t="s">
        <v>4</v>
      </c>
      <c r="L332" s="273" t="s">
        <v>3</v>
      </c>
      <c r="M332" s="273" t="s">
        <v>4</v>
      </c>
      <c r="N332" s="273" t="s">
        <v>3</v>
      </c>
      <c r="O332" s="273" t="s">
        <v>3</v>
      </c>
      <c r="P332" s="278" t="s">
        <v>1</v>
      </c>
      <c r="Q332" s="278" t="s">
        <v>2</v>
      </c>
    </row>
    <row r="333" spans="2:17" x14ac:dyDescent="0.25">
      <c r="B333" s="275" t="s">
        <v>0</v>
      </c>
      <c r="C333" s="400">
        <v>42881</v>
      </c>
      <c r="D333" s="260">
        <v>0</v>
      </c>
      <c r="E333" s="260">
        <v>0</v>
      </c>
      <c r="F333" s="260">
        <v>190</v>
      </c>
      <c r="G333" s="245">
        <v>336900</v>
      </c>
      <c r="H333" s="245">
        <v>105000</v>
      </c>
      <c r="I333" s="260">
        <v>111</v>
      </c>
      <c r="J333" s="260">
        <v>74</v>
      </c>
      <c r="K333" s="260">
        <v>46</v>
      </c>
      <c r="L333" s="260">
        <v>43</v>
      </c>
      <c r="M333" s="260">
        <v>31</v>
      </c>
      <c r="N333" s="260">
        <v>28</v>
      </c>
      <c r="O333" s="260">
        <f>N333+L333</f>
        <v>71</v>
      </c>
      <c r="P333" s="261">
        <v>86</v>
      </c>
      <c r="Q333" s="246">
        <v>6</v>
      </c>
    </row>
    <row r="334" spans="2:17" x14ac:dyDescent="0.25">
      <c r="B334" s="274" t="s">
        <v>24</v>
      </c>
      <c r="C334" s="401"/>
      <c r="D334" s="262">
        <v>0</v>
      </c>
      <c r="E334" s="262">
        <v>0</v>
      </c>
      <c r="F334" s="262">
        <v>114</v>
      </c>
      <c r="G334" s="110">
        <v>740770</v>
      </c>
      <c r="H334" s="110">
        <v>100400</v>
      </c>
      <c r="I334" s="262">
        <v>36</v>
      </c>
      <c r="J334" s="262">
        <v>65</v>
      </c>
      <c r="K334" s="262">
        <v>24</v>
      </c>
      <c r="L334" s="262">
        <v>20</v>
      </c>
      <c r="M334" s="262">
        <v>7</v>
      </c>
      <c r="N334" s="262">
        <v>6</v>
      </c>
      <c r="O334" s="260">
        <f t="shared" ref="O334:O337" si="50">N334+L334</f>
        <v>26</v>
      </c>
      <c r="P334" s="262">
        <v>18</v>
      </c>
      <c r="Q334" s="110">
        <v>0</v>
      </c>
    </row>
    <row r="335" spans="2:17" x14ac:dyDescent="0.25">
      <c r="B335" s="274" t="s">
        <v>25</v>
      </c>
      <c r="C335" s="401"/>
      <c r="D335" s="263">
        <v>0</v>
      </c>
      <c r="E335" s="263">
        <v>0</v>
      </c>
      <c r="F335" s="270">
        <v>89</v>
      </c>
      <c r="G335" s="271">
        <v>457284</v>
      </c>
      <c r="H335" s="271">
        <v>3184</v>
      </c>
      <c r="I335" s="270">
        <v>58</v>
      </c>
      <c r="J335" s="270">
        <v>23</v>
      </c>
      <c r="K335" s="270">
        <v>13</v>
      </c>
      <c r="L335" s="270">
        <v>11</v>
      </c>
      <c r="M335" s="263">
        <v>0</v>
      </c>
      <c r="N335" s="264">
        <v>0</v>
      </c>
      <c r="O335" s="260">
        <f t="shared" si="50"/>
        <v>11</v>
      </c>
      <c r="P335" s="265">
        <v>6</v>
      </c>
      <c r="Q335" s="112">
        <v>0</v>
      </c>
    </row>
    <row r="336" spans="2:17" x14ac:dyDescent="0.25">
      <c r="B336" s="275" t="s">
        <v>161</v>
      </c>
      <c r="C336" s="401"/>
      <c r="D336" s="249">
        <v>0</v>
      </c>
      <c r="E336" s="249">
        <v>0</v>
      </c>
      <c r="F336" s="250">
        <v>9</v>
      </c>
      <c r="G336" s="249">
        <v>624560</v>
      </c>
      <c r="H336" s="249">
        <v>10400</v>
      </c>
      <c r="I336" s="249">
        <v>17</v>
      </c>
      <c r="J336" s="276">
        <v>20</v>
      </c>
      <c r="K336" s="276">
        <v>9</v>
      </c>
      <c r="L336" s="276">
        <v>8</v>
      </c>
      <c r="M336" s="276">
        <v>2</v>
      </c>
      <c r="N336" s="276">
        <v>2</v>
      </c>
      <c r="O336" s="260">
        <f t="shared" si="50"/>
        <v>10</v>
      </c>
      <c r="P336" s="135">
        <v>5</v>
      </c>
      <c r="Q336" s="135">
        <v>0</v>
      </c>
    </row>
    <row r="337" spans="2:17" x14ac:dyDescent="0.25">
      <c r="B337" s="274" t="s">
        <v>85</v>
      </c>
      <c r="C337" s="436"/>
      <c r="D337" s="276">
        <v>0</v>
      </c>
      <c r="E337" s="276">
        <v>0</v>
      </c>
      <c r="F337" s="276">
        <v>99</v>
      </c>
      <c r="G337" s="276">
        <v>0</v>
      </c>
      <c r="H337" s="276">
        <v>141704</v>
      </c>
      <c r="I337" s="276">
        <v>0</v>
      </c>
      <c r="J337" s="276">
        <v>40</v>
      </c>
      <c r="K337" s="276">
        <v>36</v>
      </c>
      <c r="L337" s="276">
        <v>35</v>
      </c>
      <c r="M337" s="276">
        <v>0</v>
      </c>
      <c r="N337" s="276">
        <v>0</v>
      </c>
      <c r="O337" s="260">
        <f t="shared" si="50"/>
        <v>35</v>
      </c>
      <c r="P337" s="114">
        <v>142</v>
      </c>
      <c r="Q337" s="114">
        <v>0</v>
      </c>
    </row>
    <row r="338" spans="2:17" x14ac:dyDescent="0.25">
      <c r="B338" s="402"/>
      <c r="C338" s="403"/>
      <c r="D338" s="277">
        <f>D333+D334+D335+D336+D337</f>
        <v>0</v>
      </c>
      <c r="E338" s="277">
        <f t="shared" ref="E338:Q338" si="51">E333+E334+E335+E336+E337</f>
        <v>0</v>
      </c>
      <c r="F338" s="277">
        <f t="shared" si="51"/>
        <v>501</v>
      </c>
      <c r="G338" s="277">
        <f t="shared" si="51"/>
        <v>2159514</v>
      </c>
      <c r="H338" s="277">
        <f t="shared" si="51"/>
        <v>360688</v>
      </c>
      <c r="I338" s="277">
        <f t="shared" si="51"/>
        <v>222</v>
      </c>
      <c r="J338" s="277">
        <f t="shared" si="51"/>
        <v>222</v>
      </c>
      <c r="K338" s="277">
        <f t="shared" si="51"/>
        <v>128</v>
      </c>
      <c r="L338" s="277">
        <f t="shared" si="51"/>
        <v>117</v>
      </c>
      <c r="M338" s="277">
        <f t="shared" si="51"/>
        <v>40</v>
      </c>
      <c r="N338" s="277">
        <f t="shared" si="51"/>
        <v>36</v>
      </c>
      <c r="O338" s="277">
        <f t="shared" si="51"/>
        <v>153</v>
      </c>
      <c r="P338" s="277">
        <f t="shared" si="51"/>
        <v>257</v>
      </c>
      <c r="Q338" s="277">
        <f t="shared" si="51"/>
        <v>6</v>
      </c>
    </row>
    <row r="341" spans="2:17" ht="18.75" x14ac:dyDescent="0.3">
      <c r="B341" s="451" t="s">
        <v>317</v>
      </c>
      <c r="C341" s="451"/>
      <c r="D341" s="451"/>
      <c r="E341" s="451"/>
      <c r="F341" s="451"/>
      <c r="G341" s="451"/>
      <c r="H341" s="451"/>
      <c r="I341" s="451"/>
      <c r="J341" s="451"/>
      <c r="K341" s="451"/>
      <c r="L341" s="451"/>
      <c r="M341" s="451"/>
      <c r="N341" s="272"/>
      <c r="O341" s="272"/>
      <c r="P341" s="272"/>
      <c r="Q341" s="272"/>
    </row>
    <row r="342" spans="2:17" x14ac:dyDescent="0.25"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</row>
    <row r="343" spans="2:17" x14ac:dyDescent="0.25">
      <c r="B343" s="406" t="s">
        <v>5</v>
      </c>
      <c r="C343" s="406" t="s">
        <v>12</v>
      </c>
      <c r="D343" s="406" t="s">
        <v>6</v>
      </c>
      <c r="E343" s="406" t="s">
        <v>17</v>
      </c>
      <c r="F343" s="406" t="s">
        <v>15</v>
      </c>
      <c r="G343" s="406" t="s">
        <v>100</v>
      </c>
      <c r="H343" s="406" t="s">
        <v>14</v>
      </c>
      <c r="I343" s="406" t="s">
        <v>13</v>
      </c>
      <c r="J343" s="406" t="s">
        <v>8</v>
      </c>
      <c r="K343" s="398" t="s">
        <v>113</v>
      </c>
      <c r="L343" s="409"/>
      <c r="M343" s="409"/>
      <c r="N343" s="409"/>
      <c r="O343" s="399"/>
      <c r="P343" s="394" t="s">
        <v>16</v>
      </c>
      <c r="Q343" s="395"/>
    </row>
    <row r="344" spans="2:17" ht="30" x14ac:dyDescent="0.25">
      <c r="B344" s="407"/>
      <c r="C344" s="407"/>
      <c r="D344" s="407"/>
      <c r="E344" s="407"/>
      <c r="F344" s="407"/>
      <c r="G344" s="407"/>
      <c r="H344" s="407"/>
      <c r="I344" s="407"/>
      <c r="J344" s="407"/>
      <c r="K344" s="398" t="s">
        <v>1</v>
      </c>
      <c r="L344" s="399"/>
      <c r="M344" s="398" t="s">
        <v>2</v>
      </c>
      <c r="N344" s="399"/>
      <c r="O344" s="273" t="s">
        <v>10</v>
      </c>
      <c r="P344" s="396"/>
      <c r="Q344" s="397"/>
    </row>
    <row r="345" spans="2:17" x14ac:dyDescent="0.25">
      <c r="B345" s="408"/>
      <c r="C345" s="408"/>
      <c r="D345" s="408"/>
      <c r="E345" s="408"/>
      <c r="F345" s="408"/>
      <c r="G345" s="408"/>
      <c r="H345" s="408"/>
      <c r="I345" s="408"/>
      <c r="J345" s="408"/>
      <c r="K345" s="273" t="s">
        <v>4</v>
      </c>
      <c r="L345" s="273" t="s">
        <v>3</v>
      </c>
      <c r="M345" s="273" t="s">
        <v>4</v>
      </c>
      <c r="N345" s="273" t="s">
        <v>3</v>
      </c>
      <c r="O345" s="273" t="s">
        <v>3</v>
      </c>
      <c r="P345" s="278" t="s">
        <v>1</v>
      </c>
      <c r="Q345" s="278" t="s">
        <v>2</v>
      </c>
    </row>
    <row r="346" spans="2:17" x14ac:dyDescent="0.25">
      <c r="B346" s="275" t="s">
        <v>0</v>
      </c>
      <c r="C346" s="400">
        <v>42882</v>
      </c>
      <c r="D346" s="260">
        <v>0</v>
      </c>
      <c r="E346" s="260">
        <v>0</v>
      </c>
      <c r="F346" s="260">
        <v>88</v>
      </c>
      <c r="G346" s="245">
        <v>340600</v>
      </c>
      <c r="H346" s="245">
        <v>17500</v>
      </c>
      <c r="I346" s="260">
        <v>105</v>
      </c>
      <c r="J346" s="260">
        <v>58</v>
      </c>
      <c r="K346" s="260">
        <v>22</v>
      </c>
      <c r="L346" s="260">
        <v>22</v>
      </c>
      <c r="M346" s="260">
        <v>21</v>
      </c>
      <c r="N346" s="260">
        <v>18</v>
      </c>
      <c r="O346" s="260">
        <f>N346+L346</f>
        <v>40</v>
      </c>
      <c r="P346" s="261">
        <v>32</v>
      </c>
      <c r="Q346" s="246">
        <v>7</v>
      </c>
    </row>
    <row r="347" spans="2:17" x14ac:dyDescent="0.25">
      <c r="B347" s="274" t="s">
        <v>24</v>
      </c>
      <c r="C347" s="401"/>
      <c r="D347" s="262">
        <v>0</v>
      </c>
      <c r="E347" s="262">
        <v>0</v>
      </c>
      <c r="F347" s="262">
        <v>27</v>
      </c>
      <c r="G347" s="110">
        <v>498400</v>
      </c>
      <c r="H347" s="110">
        <v>99550</v>
      </c>
      <c r="I347" s="262">
        <v>0</v>
      </c>
      <c r="J347" s="262">
        <v>49</v>
      </c>
      <c r="K347" s="262">
        <v>2</v>
      </c>
      <c r="L347" s="262">
        <v>2</v>
      </c>
      <c r="M347" s="262">
        <v>5</v>
      </c>
      <c r="N347" s="262">
        <v>5</v>
      </c>
      <c r="O347" s="260">
        <f t="shared" ref="O347:O350" si="52">N347+L347</f>
        <v>7</v>
      </c>
      <c r="P347" s="262">
        <v>2</v>
      </c>
      <c r="Q347" s="110">
        <v>0</v>
      </c>
    </row>
    <row r="348" spans="2:17" x14ac:dyDescent="0.25">
      <c r="B348" s="274" t="s">
        <v>25</v>
      </c>
      <c r="C348" s="401"/>
      <c r="D348" s="263">
        <v>0</v>
      </c>
      <c r="E348" s="263">
        <v>0</v>
      </c>
      <c r="F348" s="270">
        <v>18</v>
      </c>
      <c r="G348" s="271">
        <v>442184</v>
      </c>
      <c r="H348" s="271">
        <v>0</v>
      </c>
      <c r="I348" s="270">
        <v>0</v>
      </c>
      <c r="J348" s="270">
        <v>19</v>
      </c>
      <c r="K348" s="270">
        <v>2</v>
      </c>
      <c r="L348" s="270">
        <v>2</v>
      </c>
      <c r="M348" s="263">
        <v>0</v>
      </c>
      <c r="N348" s="264">
        <v>0</v>
      </c>
      <c r="O348" s="260">
        <f t="shared" si="52"/>
        <v>2</v>
      </c>
      <c r="P348" s="265">
        <v>0</v>
      </c>
      <c r="Q348" s="112">
        <v>0</v>
      </c>
    </row>
    <row r="349" spans="2:17" x14ac:dyDescent="0.25">
      <c r="B349" s="275" t="s">
        <v>161</v>
      </c>
      <c r="C349" s="401"/>
      <c r="D349" s="249">
        <v>0</v>
      </c>
      <c r="E349" s="249">
        <v>0</v>
      </c>
      <c r="F349" s="250">
        <v>0</v>
      </c>
      <c r="G349" s="249">
        <v>602080</v>
      </c>
      <c r="H349" s="249">
        <v>14400</v>
      </c>
      <c r="I349" s="249">
        <v>12</v>
      </c>
      <c r="J349" s="276">
        <v>15</v>
      </c>
      <c r="K349" s="276">
        <v>3</v>
      </c>
      <c r="L349" s="276">
        <v>3</v>
      </c>
      <c r="M349" s="276">
        <v>2</v>
      </c>
      <c r="N349" s="276">
        <v>2</v>
      </c>
      <c r="O349" s="260">
        <f t="shared" si="52"/>
        <v>5</v>
      </c>
      <c r="P349" s="135">
        <v>0</v>
      </c>
      <c r="Q349" s="135">
        <v>0</v>
      </c>
    </row>
    <row r="350" spans="2:17" x14ac:dyDescent="0.25">
      <c r="B350" s="274" t="s">
        <v>85</v>
      </c>
      <c r="C350" s="436"/>
      <c r="D350" s="276">
        <v>0</v>
      </c>
      <c r="E350" s="276">
        <v>0</v>
      </c>
      <c r="F350" s="276">
        <v>15</v>
      </c>
      <c r="G350" s="276">
        <v>0</v>
      </c>
      <c r="H350" s="276">
        <v>29295</v>
      </c>
      <c r="I350" s="276">
        <v>0</v>
      </c>
      <c r="J350" s="276">
        <v>14</v>
      </c>
      <c r="K350" s="276">
        <v>14</v>
      </c>
      <c r="L350" s="276">
        <v>14</v>
      </c>
      <c r="M350" s="276">
        <v>0</v>
      </c>
      <c r="N350" s="276">
        <v>0</v>
      </c>
      <c r="O350" s="260">
        <f t="shared" si="52"/>
        <v>14</v>
      </c>
      <c r="P350" s="114">
        <v>0</v>
      </c>
      <c r="Q350" s="114">
        <v>0</v>
      </c>
    </row>
    <row r="351" spans="2:17" x14ac:dyDescent="0.25">
      <c r="B351" s="402"/>
      <c r="C351" s="403"/>
      <c r="D351" s="277">
        <f>D346+D347+D348+D349+D350</f>
        <v>0</v>
      </c>
      <c r="E351" s="277">
        <f t="shared" ref="E351:Q351" si="53">E346+E347+E348+E349+E350</f>
        <v>0</v>
      </c>
      <c r="F351" s="277">
        <f t="shared" si="53"/>
        <v>148</v>
      </c>
      <c r="G351" s="277">
        <f t="shared" si="53"/>
        <v>1883264</v>
      </c>
      <c r="H351" s="277">
        <f t="shared" si="53"/>
        <v>160745</v>
      </c>
      <c r="I351" s="277">
        <f t="shared" si="53"/>
        <v>117</v>
      </c>
      <c r="J351" s="277">
        <f t="shared" si="53"/>
        <v>155</v>
      </c>
      <c r="K351" s="277">
        <f t="shared" si="53"/>
        <v>43</v>
      </c>
      <c r="L351" s="277">
        <f t="shared" si="53"/>
        <v>43</v>
      </c>
      <c r="M351" s="277">
        <f t="shared" si="53"/>
        <v>28</v>
      </c>
      <c r="N351" s="277">
        <f t="shared" si="53"/>
        <v>25</v>
      </c>
      <c r="O351" s="277">
        <f t="shared" si="53"/>
        <v>68</v>
      </c>
      <c r="P351" s="277">
        <f t="shared" si="53"/>
        <v>34</v>
      </c>
      <c r="Q351" s="277">
        <f t="shared" si="53"/>
        <v>7</v>
      </c>
    </row>
    <row r="354" spans="2:17" ht="18.75" x14ac:dyDescent="0.3">
      <c r="B354" s="451" t="s">
        <v>318</v>
      </c>
      <c r="C354" s="451"/>
      <c r="D354" s="451"/>
      <c r="E354" s="451"/>
      <c r="F354" s="451"/>
      <c r="G354" s="451"/>
      <c r="H354" s="451"/>
      <c r="I354" s="451"/>
      <c r="J354" s="451"/>
      <c r="K354" s="451"/>
      <c r="L354" s="451"/>
      <c r="M354" s="451"/>
      <c r="N354" s="272"/>
      <c r="O354" s="272"/>
      <c r="P354" s="272"/>
      <c r="Q354" s="272"/>
    </row>
    <row r="355" spans="2:17" x14ac:dyDescent="0.25"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</row>
    <row r="356" spans="2:17" x14ac:dyDescent="0.25">
      <c r="B356" s="406" t="s">
        <v>5</v>
      </c>
      <c r="C356" s="406" t="s">
        <v>12</v>
      </c>
      <c r="D356" s="406" t="s">
        <v>6</v>
      </c>
      <c r="E356" s="406" t="s">
        <v>17</v>
      </c>
      <c r="F356" s="406" t="s">
        <v>15</v>
      </c>
      <c r="G356" s="406" t="s">
        <v>100</v>
      </c>
      <c r="H356" s="406" t="s">
        <v>14</v>
      </c>
      <c r="I356" s="406" t="s">
        <v>13</v>
      </c>
      <c r="J356" s="406" t="s">
        <v>8</v>
      </c>
      <c r="K356" s="398" t="s">
        <v>113</v>
      </c>
      <c r="L356" s="409"/>
      <c r="M356" s="409"/>
      <c r="N356" s="409"/>
      <c r="O356" s="399"/>
      <c r="P356" s="394" t="s">
        <v>16</v>
      </c>
      <c r="Q356" s="395"/>
    </row>
    <row r="357" spans="2:17" ht="30" x14ac:dyDescent="0.25">
      <c r="B357" s="407"/>
      <c r="C357" s="407"/>
      <c r="D357" s="407"/>
      <c r="E357" s="407"/>
      <c r="F357" s="407"/>
      <c r="G357" s="407"/>
      <c r="H357" s="407"/>
      <c r="I357" s="407"/>
      <c r="J357" s="407"/>
      <c r="K357" s="398" t="s">
        <v>1</v>
      </c>
      <c r="L357" s="399"/>
      <c r="M357" s="398" t="s">
        <v>2</v>
      </c>
      <c r="N357" s="399"/>
      <c r="O357" s="273" t="s">
        <v>10</v>
      </c>
      <c r="P357" s="396"/>
      <c r="Q357" s="397"/>
    </row>
    <row r="358" spans="2:17" x14ac:dyDescent="0.25">
      <c r="B358" s="408"/>
      <c r="C358" s="408"/>
      <c r="D358" s="408"/>
      <c r="E358" s="408"/>
      <c r="F358" s="408"/>
      <c r="G358" s="408"/>
      <c r="H358" s="408"/>
      <c r="I358" s="408"/>
      <c r="J358" s="408"/>
      <c r="K358" s="273" t="s">
        <v>4</v>
      </c>
      <c r="L358" s="273" t="s">
        <v>3</v>
      </c>
      <c r="M358" s="273" t="s">
        <v>4</v>
      </c>
      <c r="N358" s="273" t="s">
        <v>3</v>
      </c>
      <c r="O358" s="273" t="s">
        <v>3</v>
      </c>
      <c r="P358" s="278" t="s">
        <v>1</v>
      </c>
      <c r="Q358" s="278" t="s">
        <v>2</v>
      </c>
    </row>
    <row r="359" spans="2:17" x14ac:dyDescent="0.25">
      <c r="B359" s="275" t="s">
        <v>0</v>
      </c>
      <c r="C359" s="400">
        <v>42883</v>
      </c>
      <c r="D359" s="260">
        <v>0</v>
      </c>
      <c r="E359" s="260">
        <v>0</v>
      </c>
      <c r="F359" s="260">
        <v>196</v>
      </c>
      <c r="G359" s="245">
        <v>417400</v>
      </c>
      <c r="H359" s="245">
        <v>87200</v>
      </c>
      <c r="I359" s="260">
        <v>179</v>
      </c>
      <c r="J359" s="260">
        <v>93</v>
      </c>
      <c r="K359" s="260">
        <v>27</v>
      </c>
      <c r="L359" s="260">
        <v>26</v>
      </c>
      <c r="M359" s="260">
        <v>49</v>
      </c>
      <c r="N359" s="260">
        <v>43</v>
      </c>
      <c r="O359" s="260">
        <f>L359+N359</f>
        <v>69</v>
      </c>
      <c r="P359" s="261">
        <v>27</v>
      </c>
      <c r="Q359" s="246">
        <v>7</v>
      </c>
    </row>
    <row r="360" spans="2:17" x14ac:dyDescent="0.25">
      <c r="B360" s="274" t="s">
        <v>24</v>
      </c>
      <c r="C360" s="401"/>
      <c r="D360" s="262">
        <v>0</v>
      </c>
      <c r="E360" s="262">
        <v>0</v>
      </c>
      <c r="F360" s="262">
        <v>18</v>
      </c>
      <c r="G360" s="110">
        <v>851890</v>
      </c>
      <c r="H360" s="110">
        <v>110490</v>
      </c>
      <c r="I360" s="262">
        <v>60</v>
      </c>
      <c r="J360" s="262">
        <v>64</v>
      </c>
      <c r="K360" s="262">
        <v>2</v>
      </c>
      <c r="L360" s="262">
        <v>2</v>
      </c>
      <c r="M360" s="262">
        <v>7</v>
      </c>
      <c r="N360" s="262">
        <v>7</v>
      </c>
      <c r="O360" s="260">
        <f t="shared" ref="O360:O363" si="54">N360+L360</f>
        <v>9</v>
      </c>
      <c r="P360" s="262">
        <v>2</v>
      </c>
      <c r="Q360" s="110">
        <v>0</v>
      </c>
    </row>
    <row r="361" spans="2:17" x14ac:dyDescent="0.25">
      <c r="B361" s="274" t="s">
        <v>25</v>
      </c>
      <c r="C361" s="401"/>
      <c r="D361" s="263">
        <v>0</v>
      </c>
      <c r="E361" s="263">
        <v>0</v>
      </c>
      <c r="F361" s="270">
        <v>0</v>
      </c>
      <c r="G361" s="271">
        <v>223194</v>
      </c>
      <c r="H361" s="271">
        <v>0</v>
      </c>
      <c r="I361" s="270">
        <v>0</v>
      </c>
      <c r="J361" s="270">
        <v>21</v>
      </c>
      <c r="K361" s="270">
        <v>1</v>
      </c>
      <c r="L361" s="270">
        <v>1</v>
      </c>
      <c r="M361" s="263">
        <v>0</v>
      </c>
      <c r="N361" s="264">
        <v>0</v>
      </c>
      <c r="O361" s="260">
        <v>1</v>
      </c>
      <c r="P361" s="265">
        <v>0</v>
      </c>
      <c r="Q361" s="112">
        <v>0</v>
      </c>
    </row>
    <row r="362" spans="2:17" x14ac:dyDescent="0.25">
      <c r="B362" s="275" t="s">
        <v>161</v>
      </c>
      <c r="C362" s="401"/>
      <c r="D362" s="249">
        <v>0</v>
      </c>
      <c r="E362" s="249">
        <v>0</v>
      </c>
      <c r="F362" s="250">
        <v>0</v>
      </c>
      <c r="G362" s="249">
        <v>593260</v>
      </c>
      <c r="H362" s="249">
        <v>14400</v>
      </c>
      <c r="I362" s="249">
        <v>12</v>
      </c>
      <c r="J362" s="276">
        <v>15</v>
      </c>
      <c r="K362" s="276">
        <v>3</v>
      </c>
      <c r="L362" s="276">
        <v>3</v>
      </c>
      <c r="M362" s="276">
        <v>2</v>
      </c>
      <c r="N362" s="276">
        <v>2</v>
      </c>
      <c r="O362" s="260">
        <f t="shared" si="54"/>
        <v>5</v>
      </c>
      <c r="P362" s="135">
        <v>0</v>
      </c>
      <c r="Q362" s="135">
        <v>0</v>
      </c>
    </row>
    <row r="363" spans="2:17" x14ac:dyDescent="0.25">
      <c r="B363" s="274" t="s">
        <v>85</v>
      </c>
      <c r="C363" s="436"/>
      <c r="D363" s="276">
        <v>0</v>
      </c>
      <c r="E363" s="276">
        <v>0</v>
      </c>
      <c r="F363" s="276">
        <v>0</v>
      </c>
      <c r="G363" s="276">
        <v>0</v>
      </c>
      <c r="H363" s="276">
        <v>0</v>
      </c>
      <c r="I363" s="276">
        <v>0</v>
      </c>
      <c r="J363" s="276">
        <v>0</v>
      </c>
      <c r="K363" s="276">
        <v>0</v>
      </c>
      <c r="L363" s="276">
        <v>0</v>
      </c>
      <c r="M363" s="276">
        <v>0</v>
      </c>
      <c r="N363" s="276">
        <v>0</v>
      </c>
      <c r="O363" s="260">
        <f t="shared" si="54"/>
        <v>0</v>
      </c>
      <c r="P363" s="114">
        <v>0</v>
      </c>
      <c r="Q363" s="114">
        <v>0</v>
      </c>
    </row>
    <row r="364" spans="2:17" x14ac:dyDescent="0.25">
      <c r="B364" s="402"/>
      <c r="C364" s="403"/>
      <c r="D364" s="277">
        <f>D359+D360+D361+D362+D363</f>
        <v>0</v>
      </c>
      <c r="E364" s="277">
        <f t="shared" ref="E364:Q364" si="55">E359+E360+E361+E362+E363</f>
        <v>0</v>
      </c>
      <c r="F364" s="277">
        <f t="shared" si="55"/>
        <v>214</v>
      </c>
      <c r="G364" s="277">
        <f t="shared" si="55"/>
        <v>2085744</v>
      </c>
      <c r="H364" s="277">
        <f t="shared" si="55"/>
        <v>212090</v>
      </c>
      <c r="I364" s="277">
        <f t="shared" si="55"/>
        <v>251</v>
      </c>
      <c r="J364" s="277">
        <f t="shared" si="55"/>
        <v>193</v>
      </c>
      <c r="K364" s="277">
        <f t="shared" si="55"/>
        <v>33</v>
      </c>
      <c r="L364" s="277">
        <f t="shared" si="55"/>
        <v>32</v>
      </c>
      <c r="M364" s="277">
        <f t="shared" si="55"/>
        <v>58</v>
      </c>
      <c r="N364" s="277">
        <f t="shared" si="55"/>
        <v>52</v>
      </c>
      <c r="O364" s="277">
        <f t="shared" si="55"/>
        <v>84</v>
      </c>
      <c r="P364" s="277">
        <f t="shared" si="55"/>
        <v>29</v>
      </c>
      <c r="Q364" s="277">
        <f t="shared" si="55"/>
        <v>7</v>
      </c>
    </row>
    <row r="367" spans="2:17" ht="18.75" x14ac:dyDescent="0.3">
      <c r="B367" s="451" t="s">
        <v>319</v>
      </c>
      <c r="C367" s="451"/>
      <c r="D367" s="451"/>
      <c r="E367" s="451"/>
      <c r="F367" s="451"/>
      <c r="G367" s="451"/>
      <c r="H367" s="451"/>
      <c r="I367" s="451"/>
      <c r="J367" s="451"/>
      <c r="K367" s="451"/>
      <c r="L367" s="451"/>
      <c r="M367" s="451"/>
      <c r="N367" s="272"/>
      <c r="O367" s="272"/>
      <c r="P367" s="272"/>
      <c r="Q367" s="272"/>
    </row>
    <row r="368" spans="2:17" x14ac:dyDescent="0.25"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</row>
    <row r="369" spans="2:17" x14ac:dyDescent="0.25">
      <c r="B369" s="406" t="s">
        <v>5</v>
      </c>
      <c r="C369" s="406" t="s">
        <v>12</v>
      </c>
      <c r="D369" s="406" t="s">
        <v>6</v>
      </c>
      <c r="E369" s="406" t="s">
        <v>17</v>
      </c>
      <c r="F369" s="406" t="s">
        <v>15</v>
      </c>
      <c r="G369" s="406" t="s">
        <v>100</v>
      </c>
      <c r="H369" s="406" t="s">
        <v>14</v>
      </c>
      <c r="I369" s="406" t="s">
        <v>13</v>
      </c>
      <c r="J369" s="406" t="s">
        <v>8</v>
      </c>
      <c r="K369" s="398" t="s">
        <v>113</v>
      </c>
      <c r="L369" s="409"/>
      <c r="M369" s="409"/>
      <c r="N369" s="409"/>
      <c r="O369" s="399"/>
      <c r="P369" s="394" t="s">
        <v>16</v>
      </c>
      <c r="Q369" s="395"/>
    </row>
    <row r="370" spans="2:17" ht="30" x14ac:dyDescent="0.25">
      <c r="B370" s="407"/>
      <c r="C370" s="407"/>
      <c r="D370" s="407"/>
      <c r="E370" s="407"/>
      <c r="F370" s="407"/>
      <c r="G370" s="407"/>
      <c r="H370" s="407"/>
      <c r="I370" s="407"/>
      <c r="J370" s="407"/>
      <c r="K370" s="398" t="s">
        <v>1</v>
      </c>
      <c r="L370" s="399"/>
      <c r="M370" s="398" t="s">
        <v>2</v>
      </c>
      <c r="N370" s="399"/>
      <c r="O370" s="273" t="s">
        <v>10</v>
      </c>
      <c r="P370" s="396"/>
      <c r="Q370" s="397"/>
    </row>
    <row r="371" spans="2:17" x14ac:dyDescent="0.25">
      <c r="B371" s="408"/>
      <c r="C371" s="408"/>
      <c r="D371" s="408"/>
      <c r="E371" s="408"/>
      <c r="F371" s="408"/>
      <c r="G371" s="408"/>
      <c r="H371" s="408"/>
      <c r="I371" s="408"/>
      <c r="J371" s="408"/>
      <c r="K371" s="273" t="s">
        <v>4</v>
      </c>
      <c r="L371" s="273" t="s">
        <v>3</v>
      </c>
      <c r="M371" s="273" t="s">
        <v>4</v>
      </c>
      <c r="N371" s="273" t="s">
        <v>3</v>
      </c>
      <c r="O371" s="273" t="s">
        <v>3</v>
      </c>
      <c r="P371" s="278" t="s">
        <v>1</v>
      </c>
      <c r="Q371" s="278" t="s">
        <v>2</v>
      </c>
    </row>
    <row r="372" spans="2:17" x14ac:dyDescent="0.25">
      <c r="B372" s="275" t="s">
        <v>0</v>
      </c>
      <c r="C372" s="400">
        <v>42884</v>
      </c>
      <c r="D372" s="260">
        <v>0</v>
      </c>
      <c r="E372" s="260">
        <v>0</v>
      </c>
      <c r="F372" s="260">
        <v>201</v>
      </c>
      <c r="G372" s="245">
        <v>5651039.9000000004</v>
      </c>
      <c r="H372" s="245">
        <v>192032.9</v>
      </c>
      <c r="I372" s="260">
        <v>121</v>
      </c>
      <c r="J372" s="260">
        <v>76</v>
      </c>
      <c r="K372" s="260">
        <v>52</v>
      </c>
      <c r="L372" s="260">
        <v>40</v>
      </c>
      <c r="M372" s="260">
        <v>47</v>
      </c>
      <c r="N372" s="260">
        <v>47</v>
      </c>
      <c r="O372" s="260">
        <v>87</v>
      </c>
      <c r="P372" s="261">
        <v>71</v>
      </c>
      <c r="Q372" s="246">
        <v>7</v>
      </c>
    </row>
    <row r="373" spans="2:17" x14ac:dyDescent="0.25">
      <c r="B373" s="274" t="s">
        <v>24</v>
      </c>
      <c r="C373" s="401"/>
      <c r="D373" s="262">
        <v>0</v>
      </c>
      <c r="E373" s="262">
        <v>0</v>
      </c>
      <c r="F373" s="262">
        <v>162</v>
      </c>
      <c r="G373" s="110">
        <v>934390</v>
      </c>
      <c r="H373" s="110">
        <v>118070</v>
      </c>
      <c r="I373" s="262">
        <v>66</v>
      </c>
      <c r="J373" s="262">
        <v>89</v>
      </c>
      <c r="K373" s="262">
        <v>20</v>
      </c>
      <c r="L373" s="262">
        <v>22</v>
      </c>
      <c r="M373" s="262">
        <v>7</v>
      </c>
      <c r="N373" s="262">
        <v>7</v>
      </c>
      <c r="O373" s="260">
        <f t="shared" ref="O373:O376" si="56">L373+N373</f>
        <v>29</v>
      </c>
      <c r="P373" s="262">
        <v>18</v>
      </c>
      <c r="Q373" s="110">
        <v>0</v>
      </c>
    </row>
    <row r="374" spans="2:17" x14ac:dyDescent="0.25">
      <c r="B374" s="274" t="s">
        <v>25</v>
      </c>
      <c r="C374" s="401"/>
      <c r="D374" s="263">
        <v>0</v>
      </c>
      <c r="E374" s="263">
        <v>0</v>
      </c>
      <c r="F374" s="270">
        <v>71</v>
      </c>
      <c r="G374" s="271">
        <v>434884</v>
      </c>
      <c r="H374" s="271">
        <v>3004</v>
      </c>
      <c r="I374" s="270">
        <v>56</v>
      </c>
      <c r="J374" s="270">
        <v>22</v>
      </c>
      <c r="K374" s="270">
        <v>8</v>
      </c>
      <c r="L374" s="270">
        <v>8</v>
      </c>
      <c r="M374" s="263">
        <v>0</v>
      </c>
      <c r="N374" s="264">
        <v>0</v>
      </c>
      <c r="O374" s="260">
        <f t="shared" si="56"/>
        <v>8</v>
      </c>
      <c r="P374" s="265">
        <v>6</v>
      </c>
      <c r="Q374" s="112">
        <v>0</v>
      </c>
    </row>
    <row r="375" spans="2:17" x14ac:dyDescent="0.25">
      <c r="B375" s="275" t="s">
        <v>161</v>
      </c>
      <c r="C375" s="401"/>
      <c r="D375" s="249">
        <v>0</v>
      </c>
      <c r="E375" s="249">
        <v>0</v>
      </c>
      <c r="F375" s="250">
        <v>9</v>
      </c>
      <c r="G375" s="249">
        <v>617960</v>
      </c>
      <c r="H375" s="249">
        <v>21980</v>
      </c>
      <c r="I375" s="249">
        <v>17</v>
      </c>
      <c r="J375" s="276">
        <v>20</v>
      </c>
      <c r="K375" s="276">
        <v>9</v>
      </c>
      <c r="L375" s="276">
        <v>9</v>
      </c>
      <c r="M375" s="276">
        <v>2</v>
      </c>
      <c r="N375" s="276">
        <v>2</v>
      </c>
      <c r="O375" s="260">
        <f t="shared" si="56"/>
        <v>11</v>
      </c>
      <c r="P375" s="135">
        <v>5</v>
      </c>
      <c r="Q375" s="135">
        <v>0</v>
      </c>
    </row>
    <row r="376" spans="2:17" x14ac:dyDescent="0.25">
      <c r="B376" s="274" t="s">
        <v>85</v>
      </c>
      <c r="C376" s="436"/>
      <c r="D376" s="276">
        <v>0</v>
      </c>
      <c r="E376" s="276">
        <v>0</v>
      </c>
      <c r="F376" s="276">
        <v>63</v>
      </c>
      <c r="G376" s="276">
        <v>0</v>
      </c>
      <c r="H376" s="276">
        <v>122552</v>
      </c>
      <c r="I376" s="276">
        <v>0</v>
      </c>
      <c r="J376" s="276">
        <v>40</v>
      </c>
      <c r="K376" s="276">
        <v>35</v>
      </c>
      <c r="L376" s="276">
        <v>38</v>
      </c>
      <c r="M376" s="276">
        <v>0</v>
      </c>
      <c r="N376" s="276">
        <v>0</v>
      </c>
      <c r="O376" s="260">
        <f t="shared" si="56"/>
        <v>38</v>
      </c>
      <c r="P376" s="114">
        <v>133</v>
      </c>
      <c r="Q376" s="114">
        <v>0</v>
      </c>
    </row>
    <row r="377" spans="2:17" x14ac:dyDescent="0.25">
      <c r="B377" s="402"/>
      <c r="C377" s="403"/>
      <c r="D377" s="277">
        <f>D372+D373+D374+D375+D376</f>
        <v>0</v>
      </c>
      <c r="E377" s="277">
        <f t="shared" ref="E377:Q377" si="57">E372+E373+E374+E375+E376</f>
        <v>0</v>
      </c>
      <c r="F377" s="277">
        <f t="shared" si="57"/>
        <v>506</v>
      </c>
      <c r="G377" s="277">
        <f t="shared" si="57"/>
        <v>7638273.9000000004</v>
      </c>
      <c r="H377" s="277">
        <f t="shared" si="57"/>
        <v>457638.9</v>
      </c>
      <c r="I377" s="277">
        <f t="shared" si="57"/>
        <v>260</v>
      </c>
      <c r="J377" s="277">
        <f t="shared" si="57"/>
        <v>247</v>
      </c>
      <c r="K377" s="277">
        <f t="shared" si="57"/>
        <v>124</v>
      </c>
      <c r="L377" s="277">
        <f t="shared" si="57"/>
        <v>117</v>
      </c>
      <c r="M377" s="277">
        <f t="shared" si="57"/>
        <v>56</v>
      </c>
      <c r="N377" s="277">
        <f t="shared" si="57"/>
        <v>56</v>
      </c>
      <c r="O377" s="277">
        <f t="shared" si="57"/>
        <v>173</v>
      </c>
      <c r="P377" s="277">
        <f t="shared" si="57"/>
        <v>233</v>
      </c>
      <c r="Q377" s="277">
        <f t="shared" si="57"/>
        <v>7</v>
      </c>
    </row>
    <row r="380" spans="2:17" ht="18.75" x14ac:dyDescent="0.3">
      <c r="B380" s="451" t="s">
        <v>320</v>
      </c>
      <c r="C380" s="451"/>
      <c r="D380" s="451"/>
      <c r="E380" s="451"/>
      <c r="F380" s="451"/>
      <c r="G380" s="451"/>
      <c r="H380" s="451"/>
      <c r="I380" s="451"/>
      <c r="J380" s="451"/>
      <c r="K380" s="451"/>
      <c r="L380" s="451"/>
      <c r="M380" s="451"/>
      <c r="N380" s="272"/>
      <c r="O380" s="272"/>
      <c r="P380" s="272"/>
      <c r="Q380" s="272"/>
    </row>
    <row r="381" spans="2:17" x14ac:dyDescent="0.25"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</row>
    <row r="382" spans="2:17" x14ac:dyDescent="0.25">
      <c r="B382" s="406" t="s">
        <v>5</v>
      </c>
      <c r="C382" s="406" t="s">
        <v>12</v>
      </c>
      <c r="D382" s="406" t="s">
        <v>6</v>
      </c>
      <c r="E382" s="406" t="s">
        <v>17</v>
      </c>
      <c r="F382" s="406" t="s">
        <v>15</v>
      </c>
      <c r="G382" s="406" t="s">
        <v>100</v>
      </c>
      <c r="H382" s="406" t="s">
        <v>14</v>
      </c>
      <c r="I382" s="406" t="s">
        <v>13</v>
      </c>
      <c r="J382" s="406" t="s">
        <v>8</v>
      </c>
      <c r="K382" s="398" t="s">
        <v>113</v>
      </c>
      <c r="L382" s="409"/>
      <c r="M382" s="409"/>
      <c r="N382" s="409"/>
      <c r="O382" s="399"/>
      <c r="P382" s="394" t="s">
        <v>16</v>
      </c>
      <c r="Q382" s="395"/>
    </row>
    <row r="383" spans="2:17" ht="30" x14ac:dyDescent="0.25">
      <c r="B383" s="407"/>
      <c r="C383" s="407"/>
      <c r="D383" s="407"/>
      <c r="E383" s="407"/>
      <c r="F383" s="407"/>
      <c r="G383" s="407"/>
      <c r="H383" s="407"/>
      <c r="I383" s="407"/>
      <c r="J383" s="407"/>
      <c r="K383" s="398" t="s">
        <v>1</v>
      </c>
      <c r="L383" s="399"/>
      <c r="M383" s="398" t="s">
        <v>2</v>
      </c>
      <c r="N383" s="399"/>
      <c r="O383" s="273" t="s">
        <v>10</v>
      </c>
      <c r="P383" s="396"/>
      <c r="Q383" s="397"/>
    </row>
    <row r="384" spans="2:17" x14ac:dyDescent="0.25">
      <c r="B384" s="408"/>
      <c r="C384" s="408"/>
      <c r="D384" s="408"/>
      <c r="E384" s="408"/>
      <c r="F384" s="408"/>
      <c r="G384" s="408"/>
      <c r="H384" s="408"/>
      <c r="I384" s="408"/>
      <c r="J384" s="408"/>
      <c r="K384" s="273" t="s">
        <v>4</v>
      </c>
      <c r="L384" s="273" t="s">
        <v>3</v>
      </c>
      <c r="M384" s="273" t="s">
        <v>4</v>
      </c>
      <c r="N384" s="273" t="s">
        <v>3</v>
      </c>
      <c r="O384" s="273" t="s">
        <v>3</v>
      </c>
      <c r="P384" s="278" t="s">
        <v>1</v>
      </c>
      <c r="Q384" s="278" t="s">
        <v>2</v>
      </c>
    </row>
    <row r="385" spans="2:17" x14ac:dyDescent="0.25">
      <c r="B385" s="275" t="s">
        <v>0</v>
      </c>
      <c r="C385" s="400">
        <v>42885</v>
      </c>
      <c r="D385" s="260">
        <v>0</v>
      </c>
      <c r="E385" s="260">
        <v>0</v>
      </c>
      <c r="F385" s="260">
        <v>219</v>
      </c>
      <c r="G385" s="245">
        <v>4900385.5</v>
      </c>
      <c r="H385" s="245">
        <v>304173.59999999998</v>
      </c>
      <c r="I385" s="260">
        <v>112</v>
      </c>
      <c r="J385" s="260">
        <v>74</v>
      </c>
      <c r="K385" s="260">
        <v>48</v>
      </c>
      <c r="L385" s="260">
        <v>48</v>
      </c>
      <c r="M385" s="260">
        <v>44</v>
      </c>
      <c r="N385" s="260">
        <v>50</v>
      </c>
      <c r="O385" s="260">
        <v>98</v>
      </c>
      <c r="P385" s="261">
        <v>92</v>
      </c>
      <c r="Q385" s="246">
        <v>8</v>
      </c>
    </row>
    <row r="386" spans="2:17" x14ac:dyDescent="0.25">
      <c r="B386" s="274" t="s">
        <v>24</v>
      </c>
      <c r="C386" s="401"/>
      <c r="D386" s="262">
        <v>0</v>
      </c>
      <c r="E386" s="262">
        <v>0</v>
      </c>
      <c r="F386" s="262">
        <v>129</v>
      </c>
      <c r="G386" s="110">
        <v>1105660</v>
      </c>
      <c r="H386" s="110">
        <v>113700</v>
      </c>
      <c r="I386" s="262">
        <v>10</v>
      </c>
      <c r="J386" s="262">
        <v>85</v>
      </c>
      <c r="K386" s="262">
        <v>21</v>
      </c>
      <c r="L386" s="262">
        <v>19</v>
      </c>
      <c r="M386" s="262">
        <v>7</v>
      </c>
      <c r="N386" s="262">
        <v>7</v>
      </c>
      <c r="O386" s="260">
        <f t="shared" ref="O386:O389" si="58">L386+N386</f>
        <v>26</v>
      </c>
      <c r="P386" s="262">
        <v>18</v>
      </c>
      <c r="Q386" s="110">
        <v>0</v>
      </c>
    </row>
    <row r="387" spans="2:17" x14ac:dyDescent="0.25">
      <c r="B387" s="274" t="s">
        <v>25</v>
      </c>
      <c r="C387" s="401"/>
      <c r="D387" s="263">
        <v>0</v>
      </c>
      <c r="E387" s="263">
        <v>0</v>
      </c>
      <c r="F387" s="270">
        <v>53</v>
      </c>
      <c r="G387" s="271">
        <v>429854</v>
      </c>
      <c r="H387" s="271">
        <v>3226</v>
      </c>
      <c r="I387" s="270">
        <v>54</v>
      </c>
      <c r="J387" s="270">
        <v>25</v>
      </c>
      <c r="K387" s="270">
        <v>10</v>
      </c>
      <c r="L387" s="270">
        <v>9</v>
      </c>
      <c r="M387" s="263">
        <v>0</v>
      </c>
      <c r="N387" s="264">
        <v>0</v>
      </c>
      <c r="O387" s="260">
        <f t="shared" si="58"/>
        <v>9</v>
      </c>
      <c r="P387" s="265">
        <v>6</v>
      </c>
      <c r="Q387" s="112">
        <v>0</v>
      </c>
    </row>
    <row r="388" spans="2:17" x14ac:dyDescent="0.25">
      <c r="B388" s="275" t="s">
        <v>161</v>
      </c>
      <c r="C388" s="401"/>
      <c r="D388" s="249">
        <v>0</v>
      </c>
      <c r="E388" s="249">
        <v>0</v>
      </c>
      <c r="F388" s="250">
        <v>9</v>
      </c>
      <c r="G388" s="249">
        <v>610400</v>
      </c>
      <c r="H388" s="249">
        <v>11745</v>
      </c>
      <c r="I388" s="249">
        <v>17</v>
      </c>
      <c r="J388" s="276">
        <v>20</v>
      </c>
      <c r="K388" s="276">
        <v>9</v>
      </c>
      <c r="L388" s="276">
        <v>9</v>
      </c>
      <c r="M388" s="276">
        <v>2</v>
      </c>
      <c r="N388" s="276">
        <v>2</v>
      </c>
      <c r="O388" s="260">
        <f t="shared" si="58"/>
        <v>11</v>
      </c>
      <c r="P388" s="135">
        <v>5</v>
      </c>
      <c r="Q388" s="135">
        <v>0</v>
      </c>
    </row>
    <row r="389" spans="2:17" x14ac:dyDescent="0.25">
      <c r="B389" s="274" t="s">
        <v>85</v>
      </c>
      <c r="C389" s="436"/>
      <c r="D389" s="276">
        <v>0</v>
      </c>
      <c r="E389" s="276">
        <v>0</v>
      </c>
      <c r="F389" s="276">
        <v>79</v>
      </c>
      <c r="G389" s="276">
        <v>0</v>
      </c>
      <c r="H389" s="276">
        <v>112891</v>
      </c>
      <c r="I389" s="276">
        <v>0</v>
      </c>
      <c r="J389" s="276">
        <v>32</v>
      </c>
      <c r="K389" s="276">
        <v>38</v>
      </c>
      <c r="L389" s="276">
        <v>41</v>
      </c>
      <c r="M389" s="276">
        <v>0</v>
      </c>
      <c r="N389" s="276">
        <v>0</v>
      </c>
      <c r="O389" s="260">
        <f t="shared" si="58"/>
        <v>41</v>
      </c>
      <c r="P389" s="114">
        <v>141</v>
      </c>
      <c r="Q389" s="114">
        <v>0</v>
      </c>
    </row>
    <row r="390" spans="2:17" x14ac:dyDescent="0.25">
      <c r="B390" s="402"/>
      <c r="C390" s="403"/>
      <c r="D390" s="277">
        <f>D385+D386+D387+D388+D389</f>
        <v>0</v>
      </c>
      <c r="E390" s="277">
        <f t="shared" ref="E390:Q390" si="59">E385+E386+E387+E388+E389</f>
        <v>0</v>
      </c>
      <c r="F390" s="277">
        <f t="shared" si="59"/>
        <v>489</v>
      </c>
      <c r="G390" s="277">
        <f t="shared" si="59"/>
        <v>7046299.5</v>
      </c>
      <c r="H390" s="277">
        <f t="shared" si="59"/>
        <v>545735.6</v>
      </c>
      <c r="I390" s="277">
        <f t="shared" si="59"/>
        <v>193</v>
      </c>
      <c r="J390" s="277">
        <f t="shared" si="59"/>
        <v>236</v>
      </c>
      <c r="K390" s="277">
        <f t="shared" si="59"/>
        <v>126</v>
      </c>
      <c r="L390" s="277">
        <f t="shared" si="59"/>
        <v>126</v>
      </c>
      <c r="M390" s="277">
        <f t="shared" si="59"/>
        <v>53</v>
      </c>
      <c r="N390" s="277">
        <f t="shared" si="59"/>
        <v>59</v>
      </c>
      <c r="O390" s="277">
        <f t="shared" si="59"/>
        <v>185</v>
      </c>
      <c r="P390" s="277">
        <f t="shared" si="59"/>
        <v>262</v>
      </c>
      <c r="Q390" s="277">
        <f t="shared" si="59"/>
        <v>8</v>
      </c>
    </row>
    <row r="393" spans="2:17" ht="18.75" x14ac:dyDescent="0.3">
      <c r="B393" s="451" t="s">
        <v>321</v>
      </c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272"/>
      <c r="O393" s="272"/>
      <c r="P393" s="272"/>
      <c r="Q393" s="272"/>
    </row>
    <row r="394" spans="2:17" x14ac:dyDescent="0.25"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</row>
    <row r="395" spans="2:17" x14ac:dyDescent="0.25">
      <c r="B395" s="406" t="s">
        <v>5</v>
      </c>
      <c r="C395" s="406" t="s">
        <v>12</v>
      </c>
      <c r="D395" s="406" t="s">
        <v>6</v>
      </c>
      <c r="E395" s="406" t="s">
        <v>17</v>
      </c>
      <c r="F395" s="406" t="s">
        <v>15</v>
      </c>
      <c r="G395" s="406" t="s">
        <v>100</v>
      </c>
      <c r="H395" s="406" t="s">
        <v>14</v>
      </c>
      <c r="I395" s="406" t="s">
        <v>13</v>
      </c>
      <c r="J395" s="406" t="s">
        <v>8</v>
      </c>
      <c r="K395" s="398" t="s">
        <v>113</v>
      </c>
      <c r="L395" s="409"/>
      <c r="M395" s="409"/>
      <c r="N395" s="409"/>
      <c r="O395" s="399"/>
      <c r="P395" s="394" t="s">
        <v>16</v>
      </c>
      <c r="Q395" s="395"/>
    </row>
    <row r="396" spans="2:17" ht="30" x14ac:dyDescent="0.25">
      <c r="B396" s="407"/>
      <c r="C396" s="407"/>
      <c r="D396" s="407"/>
      <c r="E396" s="407"/>
      <c r="F396" s="407"/>
      <c r="G396" s="407"/>
      <c r="H396" s="407"/>
      <c r="I396" s="407"/>
      <c r="J396" s="407"/>
      <c r="K396" s="398" t="s">
        <v>1</v>
      </c>
      <c r="L396" s="399"/>
      <c r="M396" s="398" t="s">
        <v>2</v>
      </c>
      <c r="N396" s="399"/>
      <c r="O396" s="273" t="s">
        <v>10</v>
      </c>
      <c r="P396" s="396"/>
      <c r="Q396" s="397"/>
    </row>
    <row r="397" spans="2:17" x14ac:dyDescent="0.25">
      <c r="B397" s="408"/>
      <c r="C397" s="408"/>
      <c r="D397" s="408"/>
      <c r="E397" s="408"/>
      <c r="F397" s="408"/>
      <c r="G397" s="408"/>
      <c r="H397" s="408"/>
      <c r="I397" s="408"/>
      <c r="J397" s="408"/>
      <c r="K397" s="273" t="s">
        <v>4</v>
      </c>
      <c r="L397" s="273" t="s">
        <v>3</v>
      </c>
      <c r="M397" s="273" t="s">
        <v>4</v>
      </c>
      <c r="N397" s="273" t="s">
        <v>3</v>
      </c>
      <c r="O397" s="273" t="s">
        <v>3</v>
      </c>
      <c r="P397" s="278" t="s">
        <v>1</v>
      </c>
      <c r="Q397" s="278" t="s">
        <v>2</v>
      </c>
    </row>
    <row r="398" spans="2:17" x14ac:dyDescent="0.25">
      <c r="B398" s="275" t="s">
        <v>0</v>
      </c>
      <c r="C398" s="400">
        <v>42886</v>
      </c>
      <c r="D398" s="260">
        <v>0</v>
      </c>
      <c r="E398" s="260">
        <v>0</v>
      </c>
      <c r="F398" s="260">
        <v>274</v>
      </c>
      <c r="G398" s="245">
        <v>5502431.9000000004</v>
      </c>
      <c r="H398" s="245">
        <v>274018.19999999995</v>
      </c>
      <c r="I398" s="260">
        <v>128</v>
      </c>
      <c r="J398" s="260">
        <v>73</v>
      </c>
      <c r="K398" s="260">
        <v>55</v>
      </c>
      <c r="L398" s="260">
        <v>48</v>
      </c>
      <c r="M398" s="260">
        <v>46</v>
      </c>
      <c r="N398" s="260">
        <v>47</v>
      </c>
      <c r="O398" s="260">
        <v>95</v>
      </c>
      <c r="P398" s="261">
        <v>98</v>
      </c>
      <c r="Q398" s="246">
        <v>9</v>
      </c>
    </row>
    <row r="399" spans="2:17" x14ac:dyDescent="0.25">
      <c r="B399" s="274" t="s">
        <v>24</v>
      </c>
      <c r="C399" s="401"/>
      <c r="D399" s="262">
        <v>0</v>
      </c>
      <c r="E399" s="262">
        <v>0</v>
      </c>
      <c r="F399" s="262">
        <v>75</v>
      </c>
      <c r="G399" s="110">
        <v>1057161</v>
      </c>
      <c r="H399" s="110">
        <v>173170</v>
      </c>
      <c r="I399" s="262">
        <v>35</v>
      </c>
      <c r="J399" s="262">
        <v>96</v>
      </c>
      <c r="K399" s="262">
        <v>20</v>
      </c>
      <c r="L399" s="262">
        <v>12</v>
      </c>
      <c r="M399" s="262">
        <v>7</v>
      </c>
      <c r="N399" s="262">
        <v>8</v>
      </c>
      <c r="O399" s="260">
        <f t="shared" ref="O399:O402" si="60">L399+N399</f>
        <v>20</v>
      </c>
      <c r="P399" s="262">
        <v>18</v>
      </c>
      <c r="Q399" s="110">
        <v>0</v>
      </c>
    </row>
    <row r="400" spans="2:17" x14ac:dyDescent="0.25">
      <c r="B400" s="274" t="s">
        <v>25</v>
      </c>
      <c r="C400" s="401"/>
      <c r="D400" s="263">
        <v>0</v>
      </c>
      <c r="E400" s="263">
        <v>0</v>
      </c>
      <c r="F400" s="270">
        <v>45</v>
      </c>
      <c r="G400" s="271">
        <v>447484</v>
      </c>
      <c r="H400" s="271">
        <v>3319</v>
      </c>
      <c r="I400" s="270">
        <v>62</v>
      </c>
      <c r="J400" s="270">
        <v>26</v>
      </c>
      <c r="K400" s="270">
        <v>9</v>
      </c>
      <c r="L400" s="270">
        <v>8</v>
      </c>
      <c r="M400" s="263">
        <v>0</v>
      </c>
      <c r="N400" s="264">
        <v>0</v>
      </c>
      <c r="O400" s="260">
        <f t="shared" si="60"/>
        <v>8</v>
      </c>
      <c r="P400" s="265">
        <v>6</v>
      </c>
      <c r="Q400" s="112">
        <v>0</v>
      </c>
    </row>
    <row r="401" spans="2:17" x14ac:dyDescent="0.25">
      <c r="B401" s="275" t="s">
        <v>161</v>
      </c>
      <c r="C401" s="401"/>
      <c r="D401" s="249">
        <v>0</v>
      </c>
      <c r="E401" s="249">
        <v>0</v>
      </c>
      <c r="F401" s="250">
        <v>9</v>
      </c>
      <c r="G401" s="249">
        <v>593100</v>
      </c>
      <c r="H401" s="249">
        <v>8760</v>
      </c>
      <c r="I401" s="249">
        <v>17</v>
      </c>
      <c r="J401" s="276">
        <v>20</v>
      </c>
      <c r="K401" s="276">
        <v>9</v>
      </c>
      <c r="L401" s="276">
        <v>9</v>
      </c>
      <c r="M401" s="276">
        <v>2</v>
      </c>
      <c r="N401" s="276">
        <v>2</v>
      </c>
      <c r="O401" s="260">
        <f t="shared" si="60"/>
        <v>11</v>
      </c>
      <c r="P401" s="135">
        <v>5</v>
      </c>
      <c r="Q401" s="135">
        <v>0</v>
      </c>
    </row>
    <row r="402" spans="2:17" x14ac:dyDescent="0.25">
      <c r="B402" s="274" t="s">
        <v>85</v>
      </c>
      <c r="C402" s="436"/>
      <c r="D402" s="276">
        <v>0</v>
      </c>
      <c r="E402" s="276">
        <v>0</v>
      </c>
      <c r="F402" s="276">
        <v>37</v>
      </c>
      <c r="G402" s="276">
        <v>0</v>
      </c>
      <c r="H402" s="276">
        <v>85793</v>
      </c>
      <c r="I402" s="276">
        <v>0</v>
      </c>
      <c r="J402" s="276">
        <v>35</v>
      </c>
      <c r="K402" s="276">
        <v>38</v>
      </c>
      <c r="L402" s="276">
        <v>0</v>
      </c>
      <c r="M402" s="276">
        <v>0</v>
      </c>
      <c r="N402" s="276">
        <v>0</v>
      </c>
      <c r="O402" s="260">
        <f t="shared" si="60"/>
        <v>0</v>
      </c>
      <c r="P402" s="114">
        <v>130</v>
      </c>
      <c r="Q402" s="114">
        <v>0</v>
      </c>
    </row>
    <row r="403" spans="2:17" x14ac:dyDescent="0.25">
      <c r="B403" s="402"/>
      <c r="C403" s="403"/>
      <c r="D403" s="277">
        <f>D398+D399+D400+D401+D402</f>
        <v>0</v>
      </c>
      <c r="E403" s="277">
        <f t="shared" ref="E403:Q403" si="61">E398+E399+E400+E401+E402</f>
        <v>0</v>
      </c>
      <c r="F403" s="277">
        <f t="shared" si="61"/>
        <v>440</v>
      </c>
      <c r="G403" s="277">
        <f t="shared" si="61"/>
        <v>7600176.9000000004</v>
      </c>
      <c r="H403" s="277">
        <f t="shared" si="61"/>
        <v>545060.19999999995</v>
      </c>
      <c r="I403" s="277">
        <f t="shared" si="61"/>
        <v>242</v>
      </c>
      <c r="J403" s="277">
        <f t="shared" si="61"/>
        <v>250</v>
      </c>
      <c r="K403" s="277">
        <f t="shared" si="61"/>
        <v>131</v>
      </c>
      <c r="L403" s="277">
        <f t="shared" si="61"/>
        <v>77</v>
      </c>
      <c r="M403" s="277">
        <f t="shared" si="61"/>
        <v>55</v>
      </c>
      <c r="N403" s="277">
        <f t="shared" si="61"/>
        <v>57</v>
      </c>
      <c r="O403" s="277">
        <f t="shared" si="61"/>
        <v>134</v>
      </c>
      <c r="P403" s="277">
        <f t="shared" si="61"/>
        <v>257</v>
      </c>
      <c r="Q403" s="277">
        <f t="shared" si="61"/>
        <v>9</v>
      </c>
    </row>
  </sheetData>
  <mergeCells count="496"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291:Q292"/>
    <mergeCell ref="K292:L292"/>
    <mergeCell ref="M292:N292"/>
    <mergeCell ref="C294:C298"/>
    <mergeCell ref="B299:C299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P278:Q279"/>
    <mergeCell ref="K279:L279"/>
    <mergeCell ref="M279:N279"/>
    <mergeCell ref="C281:C285"/>
    <mergeCell ref="B286:C286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74:Q175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K175:L175"/>
    <mergeCell ref="M175:N175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09:Q110"/>
    <mergeCell ref="K110:L110"/>
    <mergeCell ref="M110:N110"/>
    <mergeCell ref="C112:C116"/>
    <mergeCell ref="P96:Q97"/>
    <mergeCell ref="K97:L97"/>
    <mergeCell ref="M97:N97"/>
    <mergeCell ref="C99:C103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C21:C25"/>
    <mergeCell ref="B26:C26"/>
    <mergeCell ref="G18:G20"/>
    <mergeCell ref="H18:H20"/>
    <mergeCell ref="I18:I20"/>
    <mergeCell ref="J18:J20"/>
    <mergeCell ref="K18:O18"/>
    <mergeCell ref="B18:B20"/>
    <mergeCell ref="C18:C20"/>
    <mergeCell ref="D18:D20"/>
    <mergeCell ref="E18:E20"/>
    <mergeCell ref="F18:F20"/>
    <mergeCell ref="P5:Q6"/>
    <mergeCell ref="K6:L6"/>
    <mergeCell ref="M6:N6"/>
    <mergeCell ref="C8:C12"/>
    <mergeCell ref="B16:M16"/>
    <mergeCell ref="B13:C13"/>
    <mergeCell ref="P18:Q19"/>
    <mergeCell ref="K19:L19"/>
    <mergeCell ref="M19:N19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31:Q32"/>
    <mergeCell ref="K32:L32"/>
    <mergeCell ref="M32:N32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B68:M68"/>
    <mergeCell ref="B70:B72"/>
    <mergeCell ref="C70:C72"/>
    <mergeCell ref="D70:D72"/>
    <mergeCell ref="E70:E72"/>
    <mergeCell ref="P57:Q58"/>
    <mergeCell ref="K58:L58"/>
    <mergeCell ref="M58:N58"/>
    <mergeCell ref="C60:C64"/>
    <mergeCell ref="B65:C65"/>
    <mergeCell ref="P83:Q84"/>
    <mergeCell ref="B78:C78"/>
    <mergeCell ref="K70:O70"/>
    <mergeCell ref="P70:Q71"/>
    <mergeCell ref="K71:L71"/>
    <mergeCell ref="M71:N71"/>
    <mergeCell ref="C73:C77"/>
    <mergeCell ref="F70:F72"/>
    <mergeCell ref="G70:G72"/>
    <mergeCell ref="H70:H72"/>
    <mergeCell ref="I70:I72"/>
    <mergeCell ref="J70:J72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P395:Q396"/>
    <mergeCell ref="K396:L396"/>
    <mergeCell ref="M396:N396"/>
    <mergeCell ref="C398:C402"/>
    <mergeCell ref="B403:C403"/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</mergeCells>
  <pageMargins left="0.7" right="0.7" top="0.75" bottom="0.75" header="0.3" footer="0.3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91"/>
  <sheetViews>
    <sheetView topLeftCell="A359" workbookViewId="0">
      <selection activeCell="B367" sqref="B367:Q391"/>
    </sheetView>
  </sheetViews>
  <sheetFormatPr defaultRowHeight="15" x14ac:dyDescent="0.25"/>
  <cols>
    <col min="2" max="2" width="33.42578125" customWidth="1"/>
    <col min="3" max="3" width="12.42578125" customWidth="1"/>
    <col min="4" max="4" width="23.28515625" customWidth="1"/>
    <col min="5" max="10" width="17" customWidth="1"/>
    <col min="15" max="15" width="11.28515625" customWidth="1"/>
  </cols>
  <sheetData>
    <row r="3" spans="2:17" ht="18.75" x14ac:dyDescent="0.3">
      <c r="B3" s="451" t="s">
        <v>322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272"/>
      <c r="O3" s="272"/>
      <c r="P3" s="272"/>
      <c r="Q3" s="272"/>
    </row>
    <row r="4" spans="2:17" x14ac:dyDescent="0.25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2:17" ht="26.25" customHeight="1" x14ac:dyDescent="0.25">
      <c r="B5" s="406" t="s">
        <v>5</v>
      </c>
      <c r="C5" s="406" t="s">
        <v>12</v>
      </c>
      <c r="D5" s="406" t="s">
        <v>6</v>
      </c>
      <c r="E5" s="406" t="s">
        <v>17</v>
      </c>
      <c r="F5" s="406" t="s">
        <v>15</v>
      </c>
      <c r="G5" s="406" t="s">
        <v>100</v>
      </c>
      <c r="H5" s="406" t="s">
        <v>14</v>
      </c>
      <c r="I5" s="406" t="s">
        <v>13</v>
      </c>
      <c r="J5" s="406" t="s">
        <v>8</v>
      </c>
      <c r="K5" s="398" t="s">
        <v>113</v>
      </c>
      <c r="L5" s="409"/>
      <c r="M5" s="409"/>
      <c r="N5" s="409"/>
      <c r="O5" s="399"/>
      <c r="P5" s="394" t="s">
        <v>16</v>
      </c>
      <c r="Q5" s="395"/>
    </row>
    <row r="6" spans="2:17" ht="30" x14ac:dyDescent="0.25">
      <c r="B6" s="407"/>
      <c r="C6" s="407"/>
      <c r="D6" s="407"/>
      <c r="E6" s="407"/>
      <c r="F6" s="407"/>
      <c r="G6" s="407"/>
      <c r="H6" s="407"/>
      <c r="I6" s="407"/>
      <c r="J6" s="407"/>
      <c r="K6" s="398" t="s">
        <v>1</v>
      </c>
      <c r="L6" s="399"/>
      <c r="M6" s="398" t="s">
        <v>2</v>
      </c>
      <c r="N6" s="399"/>
      <c r="O6" s="273" t="s">
        <v>10</v>
      </c>
      <c r="P6" s="396"/>
      <c r="Q6" s="397"/>
    </row>
    <row r="7" spans="2:17" ht="18.75" customHeight="1" x14ac:dyDescent="0.25">
      <c r="B7" s="408"/>
      <c r="C7" s="408"/>
      <c r="D7" s="408"/>
      <c r="E7" s="408"/>
      <c r="F7" s="408"/>
      <c r="G7" s="408"/>
      <c r="H7" s="408"/>
      <c r="I7" s="408"/>
      <c r="J7" s="408"/>
      <c r="K7" s="273" t="s">
        <v>4</v>
      </c>
      <c r="L7" s="273" t="s">
        <v>3</v>
      </c>
      <c r="M7" s="273" t="s">
        <v>4</v>
      </c>
      <c r="N7" s="273" t="s">
        <v>3</v>
      </c>
      <c r="O7" s="273" t="s">
        <v>3</v>
      </c>
      <c r="P7" s="278" t="s">
        <v>1</v>
      </c>
      <c r="Q7" s="278" t="s">
        <v>2</v>
      </c>
    </row>
    <row r="8" spans="2:17" ht="20.25" customHeight="1" x14ac:dyDescent="0.25">
      <c r="B8" s="275" t="s">
        <v>0</v>
      </c>
      <c r="C8" s="400">
        <v>42887</v>
      </c>
      <c r="D8" s="260">
        <v>0</v>
      </c>
      <c r="E8" s="260">
        <v>0</v>
      </c>
      <c r="F8" s="260">
        <v>232</v>
      </c>
      <c r="G8" s="245">
        <v>4770210.5999999996</v>
      </c>
      <c r="H8" s="245">
        <v>274928.59999999998</v>
      </c>
      <c r="I8" s="260">
        <v>153</v>
      </c>
      <c r="J8" s="260">
        <v>82</v>
      </c>
      <c r="K8" s="260">
        <v>50</v>
      </c>
      <c r="L8" s="260">
        <v>44</v>
      </c>
      <c r="M8" s="260">
        <v>54</v>
      </c>
      <c r="N8" s="260">
        <v>50</v>
      </c>
      <c r="O8" s="260">
        <f>N8+L8</f>
        <v>94</v>
      </c>
      <c r="P8" s="261">
        <v>102</v>
      </c>
      <c r="Q8" s="246">
        <v>10</v>
      </c>
    </row>
    <row r="9" spans="2:17" ht="20.25" customHeight="1" x14ac:dyDescent="0.25">
      <c r="B9" s="274" t="s">
        <v>24</v>
      </c>
      <c r="C9" s="401"/>
      <c r="D9" s="262">
        <v>0</v>
      </c>
      <c r="E9" s="262">
        <v>0</v>
      </c>
      <c r="F9" s="262">
        <v>69</v>
      </c>
      <c r="G9" s="110">
        <v>1061480</v>
      </c>
      <c r="H9" s="110">
        <v>123030</v>
      </c>
      <c r="I9" s="262">
        <v>50</v>
      </c>
      <c r="J9" s="262">
        <v>74</v>
      </c>
      <c r="K9" s="262">
        <v>20</v>
      </c>
      <c r="L9" s="262">
        <v>12</v>
      </c>
      <c r="M9" s="262">
        <v>8</v>
      </c>
      <c r="N9" s="262">
        <v>7</v>
      </c>
      <c r="O9" s="260">
        <f t="shared" ref="O9:O12" si="0">N9+L9</f>
        <v>19</v>
      </c>
      <c r="P9" s="262">
        <v>18</v>
      </c>
      <c r="Q9" s="110">
        <v>0</v>
      </c>
    </row>
    <row r="10" spans="2:17" ht="20.25" customHeight="1" x14ac:dyDescent="0.25">
      <c r="B10" s="274" t="s">
        <v>25</v>
      </c>
      <c r="C10" s="401"/>
      <c r="D10" s="263">
        <v>0</v>
      </c>
      <c r="E10" s="263">
        <v>0</v>
      </c>
      <c r="F10" s="270">
        <v>20</v>
      </c>
      <c r="G10" s="271">
        <v>483744</v>
      </c>
      <c r="H10" s="271">
        <v>3394</v>
      </c>
      <c r="I10" s="270">
        <v>62</v>
      </c>
      <c r="J10" s="270">
        <v>26</v>
      </c>
      <c r="K10" s="270">
        <v>9</v>
      </c>
      <c r="L10" s="270">
        <v>9</v>
      </c>
      <c r="M10" s="263">
        <v>0</v>
      </c>
      <c r="N10" s="264">
        <v>0</v>
      </c>
      <c r="O10" s="260">
        <f t="shared" si="0"/>
        <v>9</v>
      </c>
      <c r="P10" s="265">
        <v>6</v>
      </c>
      <c r="Q10" s="112">
        <v>0</v>
      </c>
    </row>
    <row r="11" spans="2:17" ht="20.25" customHeight="1" x14ac:dyDescent="0.25">
      <c r="B11" s="275" t="s">
        <v>161</v>
      </c>
      <c r="C11" s="401"/>
      <c r="D11" s="249">
        <v>0</v>
      </c>
      <c r="E11" s="249">
        <v>0</v>
      </c>
      <c r="F11" s="250">
        <v>9</v>
      </c>
      <c r="G11" s="249">
        <v>264692</v>
      </c>
      <c r="H11" s="249">
        <v>4370</v>
      </c>
      <c r="I11" s="249">
        <v>10</v>
      </c>
      <c r="J11" s="276">
        <v>14</v>
      </c>
      <c r="K11" s="276">
        <v>9</v>
      </c>
      <c r="L11" s="276">
        <v>9</v>
      </c>
      <c r="M11" s="276">
        <v>2</v>
      </c>
      <c r="N11" s="276">
        <v>2</v>
      </c>
      <c r="O11" s="260">
        <f t="shared" si="0"/>
        <v>11</v>
      </c>
      <c r="P11" s="135">
        <v>5</v>
      </c>
      <c r="Q11" s="135">
        <v>0</v>
      </c>
    </row>
    <row r="12" spans="2:17" ht="20.25" customHeight="1" x14ac:dyDescent="0.25">
      <c r="B12" s="274" t="s">
        <v>85</v>
      </c>
      <c r="C12" s="436"/>
      <c r="D12" s="276">
        <v>0</v>
      </c>
      <c r="E12" s="276">
        <v>0</v>
      </c>
      <c r="F12" s="276">
        <v>75</v>
      </c>
      <c r="G12" s="276">
        <v>0</v>
      </c>
      <c r="H12" s="276">
        <v>108686</v>
      </c>
      <c r="I12" s="276">
        <v>0</v>
      </c>
      <c r="J12" s="276">
        <v>29</v>
      </c>
      <c r="K12" s="276">
        <v>38</v>
      </c>
      <c r="L12" s="276">
        <v>42</v>
      </c>
      <c r="M12" s="276">
        <v>0</v>
      </c>
      <c r="N12" s="276">
        <v>0</v>
      </c>
      <c r="O12" s="260">
        <f t="shared" si="0"/>
        <v>42</v>
      </c>
      <c r="P12" s="114">
        <v>140</v>
      </c>
      <c r="Q12" s="114">
        <v>0</v>
      </c>
    </row>
    <row r="13" spans="2:17" x14ac:dyDescent="0.25">
      <c r="B13" s="402"/>
      <c r="C13" s="403"/>
      <c r="D13" s="277">
        <f>D8+D9+D10+D11+D12</f>
        <v>0</v>
      </c>
      <c r="E13" s="277">
        <f t="shared" ref="E13:Q13" si="1">E8+E9+E10+E11+E12</f>
        <v>0</v>
      </c>
      <c r="F13" s="277">
        <f t="shared" si="1"/>
        <v>405</v>
      </c>
      <c r="G13" s="277">
        <f t="shared" si="1"/>
        <v>6580126.5999999996</v>
      </c>
      <c r="H13" s="277">
        <f t="shared" si="1"/>
        <v>514408.6</v>
      </c>
      <c r="I13" s="277">
        <f t="shared" si="1"/>
        <v>275</v>
      </c>
      <c r="J13" s="277">
        <f t="shared" si="1"/>
        <v>225</v>
      </c>
      <c r="K13" s="277">
        <f t="shared" si="1"/>
        <v>126</v>
      </c>
      <c r="L13" s="277">
        <f t="shared" si="1"/>
        <v>116</v>
      </c>
      <c r="M13" s="277">
        <f t="shared" si="1"/>
        <v>64</v>
      </c>
      <c r="N13" s="277">
        <f t="shared" si="1"/>
        <v>59</v>
      </c>
      <c r="O13" s="277">
        <f t="shared" si="1"/>
        <v>175</v>
      </c>
      <c r="P13" s="277">
        <f t="shared" si="1"/>
        <v>271</v>
      </c>
      <c r="Q13" s="277">
        <f t="shared" si="1"/>
        <v>10</v>
      </c>
    </row>
    <row r="17" spans="2:17" ht="18.75" x14ac:dyDescent="0.3">
      <c r="B17" s="451" t="s">
        <v>323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272"/>
      <c r="O17" s="272"/>
      <c r="P17" s="272"/>
      <c r="Q17" s="272"/>
    </row>
    <row r="18" spans="2:17" x14ac:dyDescent="0.25"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</row>
    <row r="19" spans="2:17" x14ac:dyDescent="0.25">
      <c r="B19" s="406" t="s">
        <v>5</v>
      </c>
      <c r="C19" s="406" t="s">
        <v>12</v>
      </c>
      <c r="D19" s="406" t="s">
        <v>6</v>
      </c>
      <c r="E19" s="406" t="s">
        <v>17</v>
      </c>
      <c r="F19" s="406" t="s">
        <v>15</v>
      </c>
      <c r="G19" s="406" t="s">
        <v>100</v>
      </c>
      <c r="H19" s="406" t="s">
        <v>14</v>
      </c>
      <c r="I19" s="406" t="s">
        <v>13</v>
      </c>
      <c r="J19" s="406" t="s">
        <v>8</v>
      </c>
      <c r="K19" s="398" t="s">
        <v>113</v>
      </c>
      <c r="L19" s="409"/>
      <c r="M19" s="409"/>
      <c r="N19" s="409"/>
      <c r="O19" s="399"/>
      <c r="P19" s="394" t="s">
        <v>16</v>
      </c>
      <c r="Q19" s="395"/>
    </row>
    <row r="20" spans="2:17" ht="30" x14ac:dyDescent="0.25">
      <c r="B20" s="407"/>
      <c r="C20" s="407"/>
      <c r="D20" s="407"/>
      <c r="E20" s="407"/>
      <c r="F20" s="407"/>
      <c r="G20" s="407"/>
      <c r="H20" s="407"/>
      <c r="I20" s="407"/>
      <c r="J20" s="407"/>
      <c r="K20" s="398" t="s">
        <v>1</v>
      </c>
      <c r="L20" s="399"/>
      <c r="M20" s="398" t="s">
        <v>2</v>
      </c>
      <c r="N20" s="399"/>
      <c r="O20" s="273" t="s">
        <v>10</v>
      </c>
      <c r="P20" s="396"/>
      <c r="Q20" s="397"/>
    </row>
    <row r="21" spans="2:17" x14ac:dyDescent="0.25">
      <c r="B21" s="408"/>
      <c r="C21" s="408"/>
      <c r="D21" s="408"/>
      <c r="E21" s="408"/>
      <c r="F21" s="408"/>
      <c r="G21" s="408"/>
      <c r="H21" s="408"/>
      <c r="I21" s="408"/>
      <c r="J21" s="408"/>
      <c r="K21" s="273" t="s">
        <v>4</v>
      </c>
      <c r="L21" s="273" t="s">
        <v>3</v>
      </c>
      <c r="M21" s="273" t="s">
        <v>4</v>
      </c>
      <c r="N21" s="273" t="s">
        <v>3</v>
      </c>
      <c r="O21" s="273" t="s">
        <v>3</v>
      </c>
      <c r="P21" s="278" t="s">
        <v>1</v>
      </c>
      <c r="Q21" s="278" t="s">
        <v>2</v>
      </c>
    </row>
    <row r="22" spans="2:17" x14ac:dyDescent="0.25">
      <c r="B22" s="275" t="s">
        <v>0</v>
      </c>
      <c r="C22" s="400">
        <v>42888</v>
      </c>
      <c r="D22" s="260">
        <v>0</v>
      </c>
      <c r="E22" s="260">
        <v>0</v>
      </c>
      <c r="F22" s="260">
        <v>159</v>
      </c>
      <c r="G22" s="245">
        <v>4016277.2</v>
      </c>
      <c r="H22" s="245">
        <v>155552.5</v>
      </c>
      <c r="I22" s="260">
        <v>118</v>
      </c>
      <c r="J22" s="260">
        <v>85</v>
      </c>
      <c r="K22" s="260">
        <v>53</v>
      </c>
      <c r="L22" s="260">
        <v>41</v>
      </c>
      <c r="M22" s="260">
        <v>27</v>
      </c>
      <c r="N22" s="260">
        <v>24</v>
      </c>
      <c r="O22" s="260">
        <v>65</v>
      </c>
      <c r="P22" s="261">
        <v>113</v>
      </c>
      <c r="Q22" s="246">
        <v>6</v>
      </c>
    </row>
    <row r="23" spans="2:17" x14ac:dyDescent="0.25">
      <c r="B23" s="274" t="s">
        <v>24</v>
      </c>
      <c r="C23" s="401"/>
      <c r="D23" s="262">
        <v>0</v>
      </c>
      <c r="E23" s="262">
        <v>0</v>
      </c>
      <c r="F23" s="262">
        <v>30</v>
      </c>
      <c r="G23" s="110">
        <v>563600</v>
      </c>
      <c r="H23" s="110">
        <v>60050</v>
      </c>
      <c r="I23" s="262">
        <v>20</v>
      </c>
      <c r="J23" s="262">
        <v>28</v>
      </c>
      <c r="K23" s="262">
        <v>10</v>
      </c>
      <c r="L23" s="262">
        <v>4</v>
      </c>
      <c r="M23" s="262">
        <v>5</v>
      </c>
      <c r="N23" s="262">
        <v>5</v>
      </c>
      <c r="O23" s="260">
        <f t="shared" ref="O23:O26" si="2">N23+L23</f>
        <v>9</v>
      </c>
      <c r="P23" s="262">
        <v>2</v>
      </c>
      <c r="Q23" s="110">
        <v>0</v>
      </c>
    </row>
    <row r="24" spans="2:17" x14ac:dyDescent="0.25">
      <c r="B24" s="274" t="s">
        <v>25</v>
      </c>
      <c r="C24" s="401"/>
      <c r="D24" s="263">
        <v>0</v>
      </c>
      <c r="E24" s="263">
        <v>0</v>
      </c>
      <c r="F24" s="270">
        <v>42</v>
      </c>
      <c r="G24" s="271">
        <v>424154</v>
      </c>
      <c r="H24" s="271">
        <v>3404</v>
      </c>
      <c r="I24" s="270">
        <v>58</v>
      </c>
      <c r="J24" s="270">
        <v>20</v>
      </c>
      <c r="K24" s="270">
        <v>11</v>
      </c>
      <c r="L24" s="270">
        <v>10</v>
      </c>
      <c r="M24" s="263">
        <v>0</v>
      </c>
      <c r="N24" s="264">
        <v>0</v>
      </c>
      <c r="O24" s="260">
        <f t="shared" si="2"/>
        <v>10</v>
      </c>
      <c r="P24" s="265">
        <v>6</v>
      </c>
      <c r="Q24" s="112">
        <v>0</v>
      </c>
    </row>
    <row r="25" spans="2:17" x14ac:dyDescent="0.25">
      <c r="B25" s="275" t="s">
        <v>161</v>
      </c>
      <c r="C25" s="401"/>
      <c r="D25" s="249">
        <v>0</v>
      </c>
      <c r="E25" s="249">
        <v>0</v>
      </c>
      <c r="F25" s="250">
        <v>9</v>
      </c>
      <c r="G25" s="249">
        <v>245432</v>
      </c>
      <c r="H25" s="249">
        <v>15000</v>
      </c>
      <c r="I25" s="249">
        <v>10</v>
      </c>
      <c r="J25" s="276">
        <v>14</v>
      </c>
      <c r="K25" s="276">
        <v>9</v>
      </c>
      <c r="L25" s="276">
        <v>9</v>
      </c>
      <c r="M25" s="276">
        <v>2</v>
      </c>
      <c r="N25" s="276">
        <v>2</v>
      </c>
      <c r="O25" s="260">
        <f t="shared" si="2"/>
        <v>11</v>
      </c>
      <c r="P25" s="135">
        <v>5</v>
      </c>
      <c r="Q25" s="135">
        <v>0</v>
      </c>
    </row>
    <row r="26" spans="2:17" x14ac:dyDescent="0.25">
      <c r="B26" s="274" t="s">
        <v>85</v>
      </c>
      <c r="C26" s="436"/>
      <c r="D26" s="276">
        <v>0</v>
      </c>
      <c r="E26" s="276">
        <v>0</v>
      </c>
      <c r="F26" s="276">
        <v>105</v>
      </c>
      <c r="G26" s="276">
        <v>0</v>
      </c>
      <c r="H26" s="276">
        <v>164873</v>
      </c>
      <c r="I26" s="276">
        <v>0</v>
      </c>
      <c r="J26" s="276">
        <v>40</v>
      </c>
      <c r="K26" s="276">
        <v>42</v>
      </c>
      <c r="L26" s="276">
        <v>42</v>
      </c>
      <c r="M26" s="276">
        <v>0</v>
      </c>
      <c r="N26" s="276">
        <v>0</v>
      </c>
      <c r="O26" s="260">
        <f t="shared" si="2"/>
        <v>42</v>
      </c>
      <c r="P26" s="114">
        <v>130</v>
      </c>
      <c r="Q26" s="114">
        <v>0</v>
      </c>
    </row>
    <row r="27" spans="2:17" x14ac:dyDescent="0.25">
      <c r="B27" s="402"/>
      <c r="C27" s="403"/>
      <c r="D27" s="277">
        <f>D22+D23+D24+D25+D26</f>
        <v>0</v>
      </c>
      <c r="E27" s="277">
        <f t="shared" ref="E27:Q27" si="3">E22+E23+E24+E25+E26</f>
        <v>0</v>
      </c>
      <c r="F27" s="277">
        <f t="shared" si="3"/>
        <v>345</v>
      </c>
      <c r="G27" s="277">
        <f t="shared" si="3"/>
        <v>5249463.2</v>
      </c>
      <c r="H27" s="277">
        <f t="shared" si="3"/>
        <v>398879.5</v>
      </c>
      <c r="I27" s="277">
        <f t="shared" si="3"/>
        <v>206</v>
      </c>
      <c r="J27" s="277">
        <f t="shared" si="3"/>
        <v>187</v>
      </c>
      <c r="K27" s="277">
        <f t="shared" si="3"/>
        <v>125</v>
      </c>
      <c r="L27" s="277">
        <f t="shared" si="3"/>
        <v>106</v>
      </c>
      <c r="M27" s="277">
        <f t="shared" si="3"/>
        <v>34</v>
      </c>
      <c r="N27" s="277">
        <f t="shared" si="3"/>
        <v>31</v>
      </c>
      <c r="O27" s="277">
        <f t="shared" si="3"/>
        <v>137</v>
      </c>
      <c r="P27" s="277">
        <f t="shared" si="3"/>
        <v>256</v>
      </c>
      <c r="Q27" s="277">
        <f t="shared" si="3"/>
        <v>6</v>
      </c>
    </row>
    <row r="30" spans="2:17" ht="18.75" x14ac:dyDescent="0.3">
      <c r="B30" s="451" t="s">
        <v>325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272"/>
      <c r="O30" s="272"/>
      <c r="P30" s="272"/>
      <c r="Q30" s="272"/>
    </row>
    <row r="31" spans="2:17" x14ac:dyDescent="0.25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  <row r="32" spans="2:17" x14ac:dyDescent="0.25">
      <c r="B32" s="406" t="s">
        <v>5</v>
      </c>
      <c r="C32" s="406" t="s">
        <v>12</v>
      </c>
      <c r="D32" s="406" t="s">
        <v>6</v>
      </c>
      <c r="E32" s="406" t="s">
        <v>17</v>
      </c>
      <c r="F32" s="406" t="s">
        <v>15</v>
      </c>
      <c r="G32" s="406" t="s">
        <v>100</v>
      </c>
      <c r="H32" s="406" t="s">
        <v>14</v>
      </c>
      <c r="I32" s="406" t="s">
        <v>13</v>
      </c>
      <c r="J32" s="406" t="s">
        <v>8</v>
      </c>
      <c r="K32" s="398" t="s">
        <v>113</v>
      </c>
      <c r="L32" s="409"/>
      <c r="M32" s="409"/>
      <c r="N32" s="409"/>
      <c r="O32" s="399"/>
      <c r="P32" s="394" t="s">
        <v>16</v>
      </c>
      <c r="Q32" s="395"/>
    </row>
    <row r="33" spans="2:17" ht="30" x14ac:dyDescent="0.25">
      <c r="B33" s="407"/>
      <c r="C33" s="407"/>
      <c r="D33" s="407"/>
      <c r="E33" s="407"/>
      <c r="F33" s="407"/>
      <c r="G33" s="407"/>
      <c r="H33" s="407"/>
      <c r="I33" s="407"/>
      <c r="J33" s="407"/>
      <c r="K33" s="398" t="s">
        <v>1</v>
      </c>
      <c r="L33" s="399"/>
      <c r="M33" s="398" t="s">
        <v>2</v>
      </c>
      <c r="N33" s="399"/>
      <c r="O33" s="273" t="s">
        <v>10</v>
      </c>
      <c r="P33" s="396"/>
      <c r="Q33" s="397"/>
    </row>
    <row r="34" spans="2:17" x14ac:dyDescent="0.25">
      <c r="B34" s="408"/>
      <c r="C34" s="408"/>
      <c r="D34" s="408"/>
      <c r="E34" s="408"/>
      <c r="F34" s="408"/>
      <c r="G34" s="408"/>
      <c r="H34" s="408"/>
      <c r="I34" s="408"/>
      <c r="J34" s="408"/>
      <c r="K34" s="273" t="s">
        <v>4</v>
      </c>
      <c r="L34" s="273" t="s">
        <v>3</v>
      </c>
      <c r="M34" s="273" t="s">
        <v>4</v>
      </c>
      <c r="N34" s="273" t="s">
        <v>3</v>
      </c>
      <c r="O34" s="273" t="s">
        <v>3</v>
      </c>
      <c r="P34" s="278" t="s">
        <v>1</v>
      </c>
      <c r="Q34" s="278" t="s">
        <v>2</v>
      </c>
    </row>
    <row r="35" spans="2:17" x14ac:dyDescent="0.25">
      <c r="B35" s="275" t="s">
        <v>0</v>
      </c>
      <c r="C35" s="400">
        <v>42889</v>
      </c>
      <c r="D35" s="260">
        <v>0</v>
      </c>
      <c r="E35" s="260">
        <v>0</v>
      </c>
      <c r="F35" s="260">
        <v>88</v>
      </c>
      <c r="G35" s="245">
        <v>3331781.9</v>
      </c>
      <c r="H35" s="245">
        <v>61800</v>
      </c>
      <c r="I35" s="260">
        <v>130</v>
      </c>
      <c r="J35" s="260">
        <v>68</v>
      </c>
      <c r="K35" s="260">
        <v>13</v>
      </c>
      <c r="L35" s="260">
        <v>16</v>
      </c>
      <c r="M35" s="260">
        <v>19</v>
      </c>
      <c r="N35" s="260">
        <v>19</v>
      </c>
      <c r="O35" s="260">
        <v>35</v>
      </c>
      <c r="P35" s="261">
        <v>32</v>
      </c>
      <c r="Q35" s="246">
        <v>5</v>
      </c>
    </row>
    <row r="36" spans="2:17" x14ac:dyDescent="0.25">
      <c r="B36" s="274" t="s">
        <v>24</v>
      </c>
      <c r="C36" s="401"/>
      <c r="D36" s="262">
        <v>0</v>
      </c>
      <c r="E36" s="262">
        <v>0</v>
      </c>
      <c r="F36" s="262">
        <v>12</v>
      </c>
      <c r="G36" s="110">
        <v>0</v>
      </c>
      <c r="H36" s="110">
        <v>800</v>
      </c>
      <c r="I36" s="262">
        <v>20</v>
      </c>
      <c r="J36" s="262">
        <v>5</v>
      </c>
      <c r="K36" s="262">
        <v>10</v>
      </c>
      <c r="L36" s="262">
        <v>4</v>
      </c>
      <c r="M36" s="262">
        <v>5</v>
      </c>
      <c r="N36" s="262">
        <v>5</v>
      </c>
      <c r="O36" s="260">
        <f t="shared" ref="O36:O39" si="4">N36+L36</f>
        <v>9</v>
      </c>
      <c r="P36" s="262">
        <v>2</v>
      </c>
      <c r="Q36" s="110">
        <v>0</v>
      </c>
    </row>
    <row r="37" spans="2:17" x14ac:dyDescent="0.25">
      <c r="B37" s="274" t="s">
        <v>25</v>
      </c>
      <c r="C37" s="401"/>
      <c r="D37" s="263">
        <v>0</v>
      </c>
      <c r="E37" s="263">
        <v>0</v>
      </c>
      <c r="F37" s="270">
        <v>18</v>
      </c>
      <c r="G37" s="271">
        <v>412856</v>
      </c>
      <c r="H37" s="271">
        <v>0</v>
      </c>
      <c r="I37" s="270">
        <v>0</v>
      </c>
      <c r="J37" s="270">
        <v>23</v>
      </c>
      <c r="K37" s="270">
        <v>2</v>
      </c>
      <c r="L37" s="270">
        <v>2</v>
      </c>
      <c r="M37" s="263">
        <v>0</v>
      </c>
      <c r="N37" s="264">
        <v>0</v>
      </c>
      <c r="O37" s="260">
        <f t="shared" si="4"/>
        <v>2</v>
      </c>
      <c r="P37" s="265">
        <v>0</v>
      </c>
      <c r="Q37" s="112">
        <v>0</v>
      </c>
    </row>
    <row r="38" spans="2:17" x14ac:dyDescent="0.25">
      <c r="B38" s="275" t="s">
        <v>161</v>
      </c>
      <c r="C38" s="401"/>
      <c r="D38" s="249">
        <v>0</v>
      </c>
      <c r="E38" s="249">
        <v>0</v>
      </c>
      <c r="F38" s="250">
        <v>0</v>
      </c>
      <c r="G38" s="249">
        <v>233732</v>
      </c>
      <c r="H38" s="249">
        <v>4600</v>
      </c>
      <c r="I38" s="249">
        <v>10</v>
      </c>
      <c r="J38" s="276">
        <v>14</v>
      </c>
      <c r="K38" s="276">
        <v>3</v>
      </c>
      <c r="L38" s="276">
        <v>3</v>
      </c>
      <c r="M38" s="276">
        <v>2</v>
      </c>
      <c r="N38" s="276">
        <v>2</v>
      </c>
      <c r="O38" s="260">
        <f t="shared" si="4"/>
        <v>5</v>
      </c>
      <c r="P38" s="135">
        <v>0</v>
      </c>
      <c r="Q38" s="135">
        <v>0</v>
      </c>
    </row>
    <row r="39" spans="2:17" x14ac:dyDescent="0.25">
      <c r="B39" s="274" t="s">
        <v>85</v>
      </c>
      <c r="C39" s="436"/>
      <c r="D39" s="276">
        <v>0</v>
      </c>
      <c r="E39" s="276">
        <v>0</v>
      </c>
      <c r="F39" s="276">
        <v>3</v>
      </c>
      <c r="G39" s="276">
        <v>0</v>
      </c>
      <c r="H39" s="276">
        <v>55556</v>
      </c>
      <c r="I39" s="276">
        <v>0</v>
      </c>
      <c r="J39" s="276">
        <v>4</v>
      </c>
      <c r="K39" s="276">
        <v>21</v>
      </c>
      <c r="L39" s="276">
        <v>21</v>
      </c>
      <c r="M39" s="276">
        <v>0</v>
      </c>
      <c r="N39" s="276">
        <v>0</v>
      </c>
      <c r="O39" s="260">
        <f t="shared" si="4"/>
        <v>21</v>
      </c>
      <c r="P39" s="114">
        <v>0</v>
      </c>
      <c r="Q39" s="114">
        <v>0</v>
      </c>
    </row>
    <row r="40" spans="2:17" x14ac:dyDescent="0.25">
      <c r="B40" s="402"/>
      <c r="C40" s="403"/>
      <c r="D40" s="277">
        <f>D35+D36+D37+D38+D39</f>
        <v>0</v>
      </c>
      <c r="E40" s="277">
        <f t="shared" ref="E40:Q40" si="5">E35+E36+E37+E38+E39</f>
        <v>0</v>
      </c>
      <c r="F40" s="277">
        <f t="shared" si="5"/>
        <v>121</v>
      </c>
      <c r="G40" s="277">
        <f t="shared" si="5"/>
        <v>3978369.9</v>
      </c>
      <c r="H40" s="277">
        <f t="shared" si="5"/>
        <v>122756</v>
      </c>
      <c r="I40" s="277">
        <f t="shared" si="5"/>
        <v>160</v>
      </c>
      <c r="J40" s="277">
        <f t="shared" si="5"/>
        <v>114</v>
      </c>
      <c r="K40" s="277">
        <f t="shared" si="5"/>
        <v>49</v>
      </c>
      <c r="L40" s="277">
        <f t="shared" si="5"/>
        <v>46</v>
      </c>
      <c r="M40" s="277">
        <f t="shared" si="5"/>
        <v>26</v>
      </c>
      <c r="N40" s="277">
        <f t="shared" si="5"/>
        <v>26</v>
      </c>
      <c r="O40" s="277">
        <f t="shared" si="5"/>
        <v>72</v>
      </c>
      <c r="P40" s="277">
        <f t="shared" si="5"/>
        <v>34</v>
      </c>
      <c r="Q40" s="277">
        <f t="shared" si="5"/>
        <v>5</v>
      </c>
    </row>
    <row r="43" spans="2:17" ht="18.75" x14ac:dyDescent="0.3">
      <c r="B43" s="451" t="s">
        <v>324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272"/>
      <c r="O43" s="272"/>
      <c r="P43" s="272"/>
      <c r="Q43" s="272"/>
    </row>
    <row r="44" spans="2:17" x14ac:dyDescent="0.25"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2:17" x14ac:dyDescent="0.25">
      <c r="B45" s="406" t="s">
        <v>5</v>
      </c>
      <c r="C45" s="406" t="s">
        <v>12</v>
      </c>
      <c r="D45" s="406" t="s">
        <v>6</v>
      </c>
      <c r="E45" s="406" t="s">
        <v>17</v>
      </c>
      <c r="F45" s="406" t="s">
        <v>15</v>
      </c>
      <c r="G45" s="406" t="s">
        <v>100</v>
      </c>
      <c r="H45" s="406" t="s">
        <v>14</v>
      </c>
      <c r="I45" s="406" t="s">
        <v>13</v>
      </c>
      <c r="J45" s="406" t="s">
        <v>8</v>
      </c>
      <c r="K45" s="398" t="s">
        <v>113</v>
      </c>
      <c r="L45" s="409"/>
      <c r="M45" s="409"/>
      <c r="N45" s="409"/>
      <c r="O45" s="399"/>
      <c r="P45" s="394" t="s">
        <v>16</v>
      </c>
      <c r="Q45" s="395"/>
    </row>
    <row r="46" spans="2:17" ht="30" x14ac:dyDescent="0.25">
      <c r="B46" s="407"/>
      <c r="C46" s="407"/>
      <c r="D46" s="407"/>
      <c r="E46" s="407"/>
      <c r="F46" s="407"/>
      <c r="G46" s="407"/>
      <c r="H46" s="407"/>
      <c r="I46" s="407"/>
      <c r="J46" s="407"/>
      <c r="K46" s="398" t="s">
        <v>1</v>
      </c>
      <c r="L46" s="399"/>
      <c r="M46" s="398" t="s">
        <v>2</v>
      </c>
      <c r="N46" s="399"/>
      <c r="O46" s="273" t="s">
        <v>10</v>
      </c>
      <c r="P46" s="396"/>
      <c r="Q46" s="397"/>
    </row>
    <row r="47" spans="2:17" x14ac:dyDescent="0.25">
      <c r="B47" s="408"/>
      <c r="C47" s="408"/>
      <c r="D47" s="408"/>
      <c r="E47" s="408"/>
      <c r="F47" s="408"/>
      <c r="G47" s="408"/>
      <c r="H47" s="408"/>
      <c r="I47" s="408"/>
      <c r="J47" s="408"/>
      <c r="K47" s="273" t="s">
        <v>4</v>
      </c>
      <c r="L47" s="273" t="s">
        <v>3</v>
      </c>
      <c r="M47" s="273" t="s">
        <v>4</v>
      </c>
      <c r="N47" s="273" t="s">
        <v>3</v>
      </c>
      <c r="O47" s="273" t="s">
        <v>3</v>
      </c>
      <c r="P47" s="278" t="s">
        <v>1</v>
      </c>
      <c r="Q47" s="278" t="s">
        <v>2</v>
      </c>
    </row>
    <row r="48" spans="2:17" x14ac:dyDescent="0.25">
      <c r="B48" s="275" t="s">
        <v>0</v>
      </c>
      <c r="C48" s="400">
        <v>42890</v>
      </c>
      <c r="D48" s="260">
        <v>0</v>
      </c>
      <c r="E48" s="260">
        <v>0</v>
      </c>
      <c r="F48" s="260">
        <v>151</v>
      </c>
      <c r="G48" s="245">
        <v>3884595.9</v>
      </c>
      <c r="H48" s="245">
        <v>103661.6</v>
      </c>
      <c r="I48" s="260">
        <v>141</v>
      </c>
      <c r="J48" s="260">
        <v>70</v>
      </c>
      <c r="K48" s="260">
        <v>10</v>
      </c>
      <c r="L48" s="260">
        <v>10</v>
      </c>
      <c r="M48" s="260">
        <v>41</v>
      </c>
      <c r="N48" s="260">
        <v>38</v>
      </c>
      <c r="O48" s="260">
        <v>48</v>
      </c>
      <c r="P48" s="261">
        <v>23</v>
      </c>
      <c r="Q48" s="246">
        <v>5</v>
      </c>
    </row>
    <row r="49" spans="2:17" x14ac:dyDescent="0.25">
      <c r="B49" s="274" t="s">
        <v>24</v>
      </c>
      <c r="C49" s="401"/>
      <c r="D49" s="262">
        <v>0</v>
      </c>
      <c r="E49" s="262">
        <v>0</v>
      </c>
      <c r="F49" s="262">
        <v>18</v>
      </c>
      <c r="G49" s="110">
        <v>799190</v>
      </c>
      <c r="H49" s="110">
        <v>150700</v>
      </c>
      <c r="I49" s="262">
        <v>50</v>
      </c>
      <c r="J49" s="262">
        <v>97</v>
      </c>
      <c r="K49" s="262">
        <v>1</v>
      </c>
      <c r="L49" s="262">
        <v>1</v>
      </c>
      <c r="M49" s="262">
        <v>7</v>
      </c>
      <c r="N49" s="262">
        <v>15</v>
      </c>
      <c r="O49" s="260">
        <f t="shared" ref="O49:O52" si="6">N49+L49</f>
        <v>16</v>
      </c>
      <c r="P49" s="262">
        <v>2</v>
      </c>
      <c r="Q49" s="110">
        <v>0</v>
      </c>
    </row>
    <row r="50" spans="2:17" x14ac:dyDescent="0.25">
      <c r="B50" s="274" t="s">
        <v>25</v>
      </c>
      <c r="C50" s="401"/>
      <c r="D50" s="263">
        <v>0</v>
      </c>
      <c r="E50" s="263">
        <v>0</v>
      </c>
      <c r="F50" s="270">
        <v>0</v>
      </c>
      <c r="G50" s="271">
        <v>224798</v>
      </c>
      <c r="H50" s="271">
        <v>0</v>
      </c>
      <c r="I50" s="270">
        <v>0</v>
      </c>
      <c r="J50" s="270">
        <v>12</v>
      </c>
      <c r="K50" s="270">
        <v>1</v>
      </c>
      <c r="L50" s="270">
        <v>1</v>
      </c>
      <c r="M50" s="263">
        <v>0</v>
      </c>
      <c r="N50" s="264">
        <v>0</v>
      </c>
      <c r="O50" s="260">
        <f t="shared" si="6"/>
        <v>1</v>
      </c>
      <c r="P50" s="265">
        <v>0</v>
      </c>
      <c r="Q50" s="112">
        <v>0</v>
      </c>
    </row>
    <row r="51" spans="2:17" x14ac:dyDescent="0.25">
      <c r="B51" s="275" t="s">
        <v>161</v>
      </c>
      <c r="C51" s="401"/>
      <c r="D51" s="249">
        <v>0</v>
      </c>
      <c r="E51" s="249">
        <v>0</v>
      </c>
      <c r="F51" s="250">
        <v>0</v>
      </c>
      <c r="G51" s="249">
        <v>233732</v>
      </c>
      <c r="H51" s="249">
        <v>2730</v>
      </c>
      <c r="I51" s="249">
        <v>10</v>
      </c>
      <c r="J51" s="276">
        <v>14</v>
      </c>
      <c r="K51" s="276">
        <v>3</v>
      </c>
      <c r="L51" s="276">
        <v>3</v>
      </c>
      <c r="M51" s="276">
        <v>2</v>
      </c>
      <c r="N51" s="276">
        <v>2</v>
      </c>
      <c r="O51" s="260">
        <f t="shared" si="6"/>
        <v>5</v>
      </c>
      <c r="P51" s="135">
        <v>0</v>
      </c>
      <c r="Q51" s="135">
        <v>0</v>
      </c>
    </row>
    <row r="52" spans="2:17" x14ac:dyDescent="0.25">
      <c r="B52" s="274" t="s">
        <v>85</v>
      </c>
      <c r="C52" s="436"/>
      <c r="D52" s="276">
        <v>0</v>
      </c>
      <c r="E52" s="276">
        <v>0</v>
      </c>
      <c r="F52" s="276">
        <v>0</v>
      </c>
      <c r="G52" s="276">
        <v>0</v>
      </c>
      <c r="H52" s="276">
        <v>53691</v>
      </c>
      <c r="I52" s="276">
        <v>0</v>
      </c>
      <c r="J52" s="276">
        <v>0</v>
      </c>
      <c r="K52" s="276">
        <v>6</v>
      </c>
      <c r="L52" s="276">
        <v>6</v>
      </c>
      <c r="M52" s="276">
        <v>0</v>
      </c>
      <c r="N52" s="276">
        <v>0</v>
      </c>
      <c r="O52" s="260">
        <f t="shared" si="6"/>
        <v>6</v>
      </c>
      <c r="P52" s="114">
        <v>0</v>
      </c>
      <c r="Q52" s="114">
        <v>0</v>
      </c>
    </row>
    <row r="53" spans="2:17" x14ac:dyDescent="0.25">
      <c r="B53" s="402"/>
      <c r="C53" s="403"/>
      <c r="D53" s="277">
        <f>D48+D49+D50+D51+D52</f>
        <v>0</v>
      </c>
      <c r="E53" s="277">
        <f t="shared" ref="E53:Q53" si="7">E48+E49+E50+E51+E52</f>
        <v>0</v>
      </c>
      <c r="F53" s="277">
        <f t="shared" si="7"/>
        <v>169</v>
      </c>
      <c r="G53" s="277">
        <f t="shared" si="7"/>
        <v>5142315.9000000004</v>
      </c>
      <c r="H53" s="277">
        <f t="shared" si="7"/>
        <v>310782.59999999998</v>
      </c>
      <c r="I53" s="277">
        <f t="shared" si="7"/>
        <v>201</v>
      </c>
      <c r="J53" s="277">
        <f t="shared" si="7"/>
        <v>193</v>
      </c>
      <c r="K53" s="277">
        <f t="shared" si="7"/>
        <v>21</v>
      </c>
      <c r="L53" s="277">
        <f t="shared" si="7"/>
        <v>21</v>
      </c>
      <c r="M53" s="277">
        <f t="shared" si="7"/>
        <v>50</v>
      </c>
      <c r="N53" s="277">
        <f t="shared" si="7"/>
        <v>55</v>
      </c>
      <c r="O53" s="277">
        <f t="shared" si="7"/>
        <v>76</v>
      </c>
      <c r="P53" s="277">
        <f t="shared" si="7"/>
        <v>25</v>
      </c>
      <c r="Q53" s="277">
        <f t="shared" si="7"/>
        <v>5</v>
      </c>
    </row>
    <row r="56" spans="2:17" ht="18.75" x14ac:dyDescent="0.3">
      <c r="B56" s="451" t="s">
        <v>326</v>
      </c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272"/>
      <c r="O56" s="272"/>
      <c r="P56" s="272"/>
      <c r="Q56" s="272"/>
    </row>
    <row r="57" spans="2:17" x14ac:dyDescent="0.25"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</row>
    <row r="58" spans="2:17" x14ac:dyDescent="0.25">
      <c r="B58" s="406" t="s">
        <v>5</v>
      </c>
      <c r="C58" s="406" t="s">
        <v>12</v>
      </c>
      <c r="D58" s="406" t="s">
        <v>6</v>
      </c>
      <c r="E58" s="406" t="s">
        <v>17</v>
      </c>
      <c r="F58" s="406" t="s">
        <v>15</v>
      </c>
      <c r="G58" s="406" t="s">
        <v>100</v>
      </c>
      <c r="H58" s="406" t="s">
        <v>14</v>
      </c>
      <c r="I58" s="406" t="s">
        <v>13</v>
      </c>
      <c r="J58" s="406" t="s">
        <v>8</v>
      </c>
      <c r="K58" s="398" t="s">
        <v>113</v>
      </c>
      <c r="L58" s="409"/>
      <c r="M58" s="409"/>
      <c r="N58" s="409"/>
      <c r="O58" s="399"/>
      <c r="P58" s="394" t="s">
        <v>16</v>
      </c>
      <c r="Q58" s="395"/>
    </row>
    <row r="59" spans="2:17" ht="30" x14ac:dyDescent="0.25">
      <c r="B59" s="407"/>
      <c r="C59" s="407"/>
      <c r="D59" s="407"/>
      <c r="E59" s="407"/>
      <c r="F59" s="407"/>
      <c r="G59" s="407"/>
      <c r="H59" s="407"/>
      <c r="I59" s="407"/>
      <c r="J59" s="407"/>
      <c r="K59" s="398" t="s">
        <v>1</v>
      </c>
      <c r="L59" s="399"/>
      <c r="M59" s="398" t="s">
        <v>2</v>
      </c>
      <c r="N59" s="399"/>
      <c r="O59" s="273" t="s">
        <v>10</v>
      </c>
      <c r="P59" s="396"/>
      <c r="Q59" s="397"/>
    </row>
    <row r="60" spans="2:17" x14ac:dyDescent="0.25">
      <c r="B60" s="408"/>
      <c r="C60" s="408"/>
      <c r="D60" s="408"/>
      <c r="E60" s="408"/>
      <c r="F60" s="408"/>
      <c r="G60" s="408"/>
      <c r="H60" s="408"/>
      <c r="I60" s="408"/>
      <c r="J60" s="408"/>
      <c r="K60" s="273" t="s">
        <v>4</v>
      </c>
      <c r="L60" s="273" t="s">
        <v>3</v>
      </c>
      <c r="M60" s="273" t="s">
        <v>4</v>
      </c>
      <c r="N60" s="273" t="s">
        <v>3</v>
      </c>
      <c r="O60" s="273" t="s">
        <v>3</v>
      </c>
      <c r="P60" s="278" t="s">
        <v>1</v>
      </c>
      <c r="Q60" s="278" t="s">
        <v>2</v>
      </c>
    </row>
    <row r="61" spans="2:17" x14ac:dyDescent="0.25">
      <c r="B61" s="275" t="s">
        <v>0</v>
      </c>
      <c r="C61" s="400">
        <v>42891</v>
      </c>
      <c r="D61" s="260">
        <v>0</v>
      </c>
      <c r="E61" s="260">
        <v>0</v>
      </c>
      <c r="F61" s="260">
        <v>237</v>
      </c>
      <c r="G61" s="245">
        <v>4107405.6</v>
      </c>
      <c r="H61" s="245">
        <v>171511</v>
      </c>
      <c r="I61" s="260">
        <v>117</v>
      </c>
      <c r="J61" s="260">
        <v>76</v>
      </c>
      <c r="K61" s="260">
        <v>43</v>
      </c>
      <c r="L61" s="260">
        <v>32</v>
      </c>
      <c r="M61" s="260">
        <v>49</v>
      </c>
      <c r="N61" s="260">
        <v>47</v>
      </c>
      <c r="O61" s="260">
        <v>79</v>
      </c>
      <c r="P61" s="261">
        <v>78</v>
      </c>
      <c r="Q61" s="246">
        <v>8</v>
      </c>
    </row>
    <row r="62" spans="2:17" x14ac:dyDescent="0.25">
      <c r="B62" s="274" t="s">
        <v>24</v>
      </c>
      <c r="C62" s="401"/>
      <c r="D62" s="262">
        <v>0</v>
      </c>
      <c r="E62" s="262">
        <v>0</v>
      </c>
      <c r="F62" s="262">
        <v>66</v>
      </c>
      <c r="G62" s="110">
        <v>1086660</v>
      </c>
      <c r="H62" s="110">
        <v>96040</v>
      </c>
      <c r="I62" s="262">
        <v>48</v>
      </c>
      <c r="J62" s="262">
        <v>106</v>
      </c>
      <c r="K62" s="262">
        <v>20</v>
      </c>
      <c r="L62" s="262">
        <v>10</v>
      </c>
      <c r="M62" s="262">
        <v>7</v>
      </c>
      <c r="N62" s="262">
        <v>15</v>
      </c>
      <c r="O62" s="260">
        <f t="shared" ref="O62:O65" si="8">N62+L62</f>
        <v>25</v>
      </c>
      <c r="P62" s="262">
        <v>12</v>
      </c>
      <c r="Q62" s="110">
        <v>6</v>
      </c>
    </row>
    <row r="63" spans="2:17" x14ac:dyDescent="0.25">
      <c r="B63" s="274" t="s">
        <v>25</v>
      </c>
      <c r="C63" s="401"/>
      <c r="D63" s="263">
        <v>0</v>
      </c>
      <c r="E63" s="263">
        <v>0</v>
      </c>
      <c r="F63" s="270">
        <v>53</v>
      </c>
      <c r="G63" s="271">
        <v>426254</v>
      </c>
      <c r="H63" s="271">
        <v>3084</v>
      </c>
      <c r="I63" s="270">
        <v>66</v>
      </c>
      <c r="J63" s="270">
        <v>25</v>
      </c>
      <c r="K63" s="270">
        <v>9</v>
      </c>
      <c r="L63" s="270">
        <v>11</v>
      </c>
      <c r="M63" s="263">
        <v>0</v>
      </c>
      <c r="N63" s="264">
        <v>0</v>
      </c>
      <c r="O63" s="260">
        <f t="shared" si="8"/>
        <v>11</v>
      </c>
      <c r="P63" s="265">
        <v>6</v>
      </c>
      <c r="Q63" s="112">
        <v>0</v>
      </c>
    </row>
    <row r="64" spans="2:17" x14ac:dyDescent="0.25">
      <c r="B64" s="275" t="s">
        <v>161</v>
      </c>
      <c r="C64" s="401"/>
      <c r="D64" s="249">
        <v>0</v>
      </c>
      <c r="E64" s="249">
        <v>0</v>
      </c>
      <c r="F64" s="250">
        <v>0</v>
      </c>
      <c r="G64" s="249">
        <v>78460</v>
      </c>
      <c r="H64" s="249">
        <v>2000</v>
      </c>
      <c r="I64" s="249">
        <v>5</v>
      </c>
      <c r="J64" s="276">
        <v>8</v>
      </c>
      <c r="K64" s="276">
        <v>7</v>
      </c>
      <c r="L64" s="276">
        <v>7</v>
      </c>
      <c r="M64" s="276">
        <v>2</v>
      </c>
      <c r="N64" s="276">
        <v>2</v>
      </c>
      <c r="O64" s="260">
        <f t="shared" si="8"/>
        <v>9</v>
      </c>
      <c r="P64" s="135">
        <v>3</v>
      </c>
      <c r="Q64" s="135">
        <v>0</v>
      </c>
    </row>
    <row r="65" spans="2:17" x14ac:dyDescent="0.25">
      <c r="B65" s="274" t="s">
        <v>85</v>
      </c>
      <c r="C65" s="436"/>
      <c r="D65" s="276">
        <v>0</v>
      </c>
      <c r="E65" s="276">
        <v>0</v>
      </c>
      <c r="F65" s="276">
        <v>30</v>
      </c>
      <c r="G65" s="276">
        <v>0</v>
      </c>
      <c r="H65" s="276">
        <v>97681</v>
      </c>
      <c r="I65" s="276">
        <v>0</v>
      </c>
      <c r="J65" s="276">
        <v>34</v>
      </c>
      <c r="K65" s="276">
        <v>42</v>
      </c>
      <c r="L65" s="276">
        <v>39</v>
      </c>
      <c r="M65" s="276">
        <v>0</v>
      </c>
      <c r="N65" s="276">
        <v>0</v>
      </c>
      <c r="O65" s="260">
        <f t="shared" si="8"/>
        <v>39</v>
      </c>
      <c r="P65" s="114"/>
      <c r="Q65" s="114"/>
    </row>
    <row r="66" spans="2:17" x14ac:dyDescent="0.25">
      <c r="B66" s="402"/>
      <c r="C66" s="403"/>
      <c r="D66" s="277">
        <f>D61+D62+D63+D64+D65</f>
        <v>0</v>
      </c>
      <c r="E66" s="277">
        <f t="shared" ref="E66:Q66" si="9">E61+E62+E63+E64+E65</f>
        <v>0</v>
      </c>
      <c r="F66" s="277">
        <f t="shared" si="9"/>
        <v>386</v>
      </c>
      <c r="G66" s="277">
        <f t="shared" si="9"/>
        <v>5698779.5999999996</v>
      </c>
      <c r="H66" s="277">
        <f t="shared" si="9"/>
        <v>370316</v>
      </c>
      <c r="I66" s="277">
        <f t="shared" si="9"/>
        <v>236</v>
      </c>
      <c r="J66" s="277">
        <f t="shared" si="9"/>
        <v>249</v>
      </c>
      <c r="K66" s="277">
        <f t="shared" si="9"/>
        <v>121</v>
      </c>
      <c r="L66" s="277">
        <f t="shared" si="9"/>
        <v>99</v>
      </c>
      <c r="M66" s="277">
        <f t="shared" si="9"/>
        <v>58</v>
      </c>
      <c r="N66" s="277">
        <f t="shared" si="9"/>
        <v>64</v>
      </c>
      <c r="O66" s="277">
        <f t="shared" si="9"/>
        <v>163</v>
      </c>
      <c r="P66" s="277">
        <f t="shared" si="9"/>
        <v>99</v>
      </c>
      <c r="Q66" s="277">
        <f t="shared" si="9"/>
        <v>14</v>
      </c>
    </row>
    <row r="69" spans="2:17" ht="18.75" x14ac:dyDescent="0.3">
      <c r="B69" s="451" t="s">
        <v>327</v>
      </c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272"/>
      <c r="O69" s="272"/>
      <c r="P69" s="272"/>
      <c r="Q69" s="272"/>
    </row>
    <row r="70" spans="2:17" x14ac:dyDescent="0.25"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</row>
    <row r="71" spans="2:17" x14ac:dyDescent="0.25">
      <c r="B71" s="406" t="s">
        <v>5</v>
      </c>
      <c r="C71" s="406" t="s">
        <v>12</v>
      </c>
      <c r="D71" s="406" t="s">
        <v>6</v>
      </c>
      <c r="E71" s="406" t="s">
        <v>17</v>
      </c>
      <c r="F71" s="406" t="s">
        <v>15</v>
      </c>
      <c r="G71" s="406" t="s">
        <v>100</v>
      </c>
      <c r="H71" s="406" t="s">
        <v>14</v>
      </c>
      <c r="I71" s="406" t="s">
        <v>13</v>
      </c>
      <c r="J71" s="406" t="s">
        <v>8</v>
      </c>
      <c r="K71" s="398" t="s">
        <v>113</v>
      </c>
      <c r="L71" s="409"/>
      <c r="M71" s="409"/>
      <c r="N71" s="409"/>
      <c r="O71" s="399"/>
      <c r="P71" s="394" t="s">
        <v>16</v>
      </c>
      <c r="Q71" s="395"/>
    </row>
    <row r="72" spans="2:17" ht="30" x14ac:dyDescent="0.25">
      <c r="B72" s="407"/>
      <c r="C72" s="407"/>
      <c r="D72" s="407"/>
      <c r="E72" s="407"/>
      <c r="F72" s="407"/>
      <c r="G72" s="407"/>
      <c r="H72" s="407"/>
      <c r="I72" s="407"/>
      <c r="J72" s="407"/>
      <c r="K72" s="398" t="s">
        <v>1</v>
      </c>
      <c r="L72" s="399"/>
      <c r="M72" s="398" t="s">
        <v>2</v>
      </c>
      <c r="N72" s="399"/>
      <c r="O72" s="273" t="s">
        <v>10</v>
      </c>
      <c r="P72" s="396"/>
      <c r="Q72" s="397"/>
    </row>
    <row r="73" spans="2:17" x14ac:dyDescent="0.25">
      <c r="B73" s="408"/>
      <c r="C73" s="408"/>
      <c r="D73" s="408"/>
      <c r="E73" s="408"/>
      <c r="F73" s="408"/>
      <c r="G73" s="408"/>
      <c r="H73" s="408"/>
      <c r="I73" s="408"/>
      <c r="J73" s="408"/>
      <c r="K73" s="273" t="s">
        <v>4</v>
      </c>
      <c r="L73" s="273" t="s">
        <v>3</v>
      </c>
      <c r="M73" s="273" t="s">
        <v>4</v>
      </c>
      <c r="N73" s="273" t="s">
        <v>3</v>
      </c>
      <c r="O73" s="273" t="s">
        <v>3</v>
      </c>
      <c r="P73" s="278" t="s">
        <v>1</v>
      </c>
      <c r="Q73" s="278" t="s">
        <v>2</v>
      </c>
    </row>
    <row r="74" spans="2:17" x14ac:dyDescent="0.25">
      <c r="B74" s="275" t="s">
        <v>0</v>
      </c>
      <c r="C74" s="400">
        <v>42892</v>
      </c>
      <c r="D74" s="260">
        <v>0</v>
      </c>
      <c r="E74" s="260">
        <v>0</v>
      </c>
      <c r="F74" s="260">
        <v>344</v>
      </c>
      <c r="G74" s="245">
        <v>4622365.4000000004</v>
      </c>
      <c r="H74" s="245">
        <v>267036</v>
      </c>
      <c r="I74" s="260">
        <v>175</v>
      </c>
      <c r="J74" s="260">
        <v>99</v>
      </c>
      <c r="K74" s="260">
        <v>48</v>
      </c>
      <c r="L74" s="260">
        <v>39</v>
      </c>
      <c r="M74" s="260">
        <v>55</v>
      </c>
      <c r="N74" s="260">
        <v>55</v>
      </c>
      <c r="O74" s="260">
        <f>N74+L74</f>
        <v>94</v>
      </c>
      <c r="P74" s="261">
        <v>111</v>
      </c>
      <c r="Q74" s="246">
        <v>10</v>
      </c>
    </row>
    <row r="75" spans="2:17" x14ac:dyDescent="0.25">
      <c r="B75" s="274" t="s">
        <v>24</v>
      </c>
      <c r="C75" s="401"/>
      <c r="D75" s="262">
        <v>0</v>
      </c>
      <c r="E75" s="262">
        <v>0</v>
      </c>
      <c r="F75" s="262">
        <v>49</v>
      </c>
      <c r="G75" s="110">
        <v>1137460</v>
      </c>
      <c r="H75" s="110">
        <v>151880</v>
      </c>
      <c r="I75" s="262">
        <v>45</v>
      </c>
      <c r="J75" s="262">
        <v>99</v>
      </c>
      <c r="K75" s="262">
        <v>10</v>
      </c>
      <c r="L75" s="262">
        <v>12</v>
      </c>
      <c r="M75" s="262">
        <v>15</v>
      </c>
      <c r="N75" s="262">
        <v>15</v>
      </c>
      <c r="O75" s="260">
        <f t="shared" ref="O75:O78" si="10">N75+L75</f>
        <v>27</v>
      </c>
      <c r="P75" s="262">
        <v>12</v>
      </c>
      <c r="Q75" s="110">
        <v>6</v>
      </c>
    </row>
    <row r="76" spans="2:17" x14ac:dyDescent="0.25">
      <c r="B76" s="274" t="s">
        <v>25</v>
      </c>
      <c r="C76" s="401"/>
      <c r="D76" s="263">
        <v>0</v>
      </c>
      <c r="E76" s="263">
        <v>0</v>
      </c>
      <c r="F76" s="270">
        <v>120</v>
      </c>
      <c r="G76" s="271">
        <v>415083</v>
      </c>
      <c r="H76" s="271">
        <v>3184</v>
      </c>
      <c r="I76" s="270">
        <v>62</v>
      </c>
      <c r="J76" s="270">
        <v>21</v>
      </c>
      <c r="K76" s="270">
        <v>11</v>
      </c>
      <c r="L76" s="270">
        <v>11</v>
      </c>
      <c r="M76" s="263">
        <v>0</v>
      </c>
      <c r="N76" s="264">
        <v>0</v>
      </c>
      <c r="O76" s="260">
        <f t="shared" si="10"/>
        <v>11</v>
      </c>
      <c r="P76" s="265">
        <v>6</v>
      </c>
      <c r="Q76" s="112">
        <v>0</v>
      </c>
    </row>
    <row r="77" spans="2:17" x14ac:dyDescent="0.25">
      <c r="B77" s="275" t="s">
        <v>161</v>
      </c>
      <c r="C77" s="401"/>
      <c r="D77" s="249">
        <v>0</v>
      </c>
      <c r="E77" s="249">
        <v>0</v>
      </c>
      <c r="F77" s="250">
        <v>0</v>
      </c>
      <c r="G77" s="249">
        <v>70870</v>
      </c>
      <c r="H77" s="249">
        <v>4370</v>
      </c>
      <c r="I77" s="249">
        <v>5</v>
      </c>
      <c r="J77" s="276">
        <v>8</v>
      </c>
      <c r="K77" s="276">
        <v>7</v>
      </c>
      <c r="L77" s="276">
        <v>7</v>
      </c>
      <c r="M77" s="276">
        <v>2</v>
      </c>
      <c r="N77" s="276">
        <v>2</v>
      </c>
      <c r="O77" s="260">
        <f t="shared" si="10"/>
        <v>9</v>
      </c>
      <c r="P77" s="135">
        <v>3</v>
      </c>
      <c r="Q77" s="135">
        <v>0</v>
      </c>
    </row>
    <row r="78" spans="2:17" x14ac:dyDescent="0.25">
      <c r="B78" s="274" t="s">
        <v>85</v>
      </c>
      <c r="C78" s="436"/>
      <c r="D78" s="276">
        <v>0</v>
      </c>
      <c r="E78" s="276">
        <v>0</v>
      </c>
      <c r="F78" s="276">
        <v>78</v>
      </c>
      <c r="G78" s="276">
        <v>0</v>
      </c>
      <c r="H78" s="276">
        <v>133533</v>
      </c>
      <c r="I78" s="276">
        <v>0</v>
      </c>
      <c r="J78" s="276">
        <v>51</v>
      </c>
      <c r="K78" s="276">
        <v>39</v>
      </c>
      <c r="L78" s="276">
        <v>38</v>
      </c>
      <c r="M78" s="276">
        <v>0</v>
      </c>
      <c r="N78" s="276">
        <v>0</v>
      </c>
      <c r="O78" s="260">
        <f t="shared" si="10"/>
        <v>38</v>
      </c>
      <c r="P78" s="114"/>
      <c r="Q78" s="114"/>
    </row>
    <row r="79" spans="2:17" x14ac:dyDescent="0.25">
      <c r="B79" s="402"/>
      <c r="C79" s="403"/>
      <c r="D79" s="277">
        <f>D74+D75+D76+D77+D78</f>
        <v>0</v>
      </c>
      <c r="E79" s="277">
        <f t="shared" ref="E79:Q79" si="11">E74+E75+E76+E77+E78</f>
        <v>0</v>
      </c>
      <c r="F79" s="277">
        <f t="shared" si="11"/>
        <v>591</v>
      </c>
      <c r="G79" s="277">
        <f t="shared" si="11"/>
        <v>6245778.4000000004</v>
      </c>
      <c r="H79" s="277">
        <f t="shared" si="11"/>
        <v>560003</v>
      </c>
      <c r="I79" s="277">
        <f t="shared" si="11"/>
        <v>287</v>
      </c>
      <c r="J79" s="277">
        <f t="shared" si="11"/>
        <v>278</v>
      </c>
      <c r="K79" s="277">
        <f t="shared" si="11"/>
        <v>115</v>
      </c>
      <c r="L79" s="277">
        <f t="shared" si="11"/>
        <v>107</v>
      </c>
      <c r="M79" s="277">
        <f t="shared" si="11"/>
        <v>72</v>
      </c>
      <c r="N79" s="277">
        <f t="shared" si="11"/>
        <v>72</v>
      </c>
      <c r="O79" s="277">
        <f t="shared" si="11"/>
        <v>179</v>
      </c>
      <c r="P79" s="277">
        <f t="shared" si="11"/>
        <v>132</v>
      </c>
      <c r="Q79" s="277">
        <f t="shared" si="11"/>
        <v>16</v>
      </c>
    </row>
    <row r="82" spans="2:17" ht="18.75" x14ac:dyDescent="0.3">
      <c r="B82" s="451" t="s">
        <v>328</v>
      </c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272"/>
      <c r="O82" s="272"/>
      <c r="P82" s="272"/>
      <c r="Q82" s="272"/>
    </row>
    <row r="83" spans="2:17" x14ac:dyDescent="0.25"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</row>
    <row r="84" spans="2:17" x14ac:dyDescent="0.25">
      <c r="B84" s="406" t="s">
        <v>5</v>
      </c>
      <c r="C84" s="406" t="s">
        <v>12</v>
      </c>
      <c r="D84" s="406" t="s">
        <v>6</v>
      </c>
      <c r="E84" s="406" t="s">
        <v>17</v>
      </c>
      <c r="F84" s="406" t="s">
        <v>15</v>
      </c>
      <c r="G84" s="406" t="s">
        <v>100</v>
      </c>
      <c r="H84" s="406" t="s">
        <v>14</v>
      </c>
      <c r="I84" s="406" t="s">
        <v>13</v>
      </c>
      <c r="J84" s="406" t="s">
        <v>8</v>
      </c>
      <c r="K84" s="398" t="s">
        <v>113</v>
      </c>
      <c r="L84" s="409"/>
      <c r="M84" s="409"/>
      <c r="N84" s="409"/>
      <c r="O84" s="399"/>
      <c r="P84" s="394" t="s">
        <v>16</v>
      </c>
      <c r="Q84" s="395"/>
    </row>
    <row r="85" spans="2:17" ht="30" x14ac:dyDescent="0.25">
      <c r="B85" s="407"/>
      <c r="C85" s="407"/>
      <c r="D85" s="407"/>
      <c r="E85" s="407"/>
      <c r="F85" s="407"/>
      <c r="G85" s="407"/>
      <c r="H85" s="407"/>
      <c r="I85" s="407"/>
      <c r="J85" s="407"/>
      <c r="K85" s="398" t="s">
        <v>1</v>
      </c>
      <c r="L85" s="399"/>
      <c r="M85" s="398" t="s">
        <v>2</v>
      </c>
      <c r="N85" s="399"/>
      <c r="O85" s="273" t="s">
        <v>10</v>
      </c>
      <c r="P85" s="396"/>
      <c r="Q85" s="397"/>
    </row>
    <row r="86" spans="2:17" x14ac:dyDescent="0.25">
      <c r="B86" s="408"/>
      <c r="C86" s="408"/>
      <c r="D86" s="408"/>
      <c r="E86" s="408"/>
      <c r="F86" s="408"/>
      <c r="G86" s="408"/>
      <c r="H86" s="408"/>
      <c r="I86" s="408"/>
      <c r="J86" s="408"/>
      <c r="K86" s="273" t="s">
        <v>4</v>
      </c>
      <c r="L86" s="273" t="s">
        <v>3</v>
      </c>
      <c r="M86" s="273" t="s">
        <v>4</v>
      </c>
      <c r="N86" s="273" t="s">
        <v>3</v>
      </c>
      <c r="O86" s="273" t="s">
        <v>3</v>
      </c>
      <c r="P86" s="278" t="s">
        <v>1</v>
      </c>
      <c r="Q86" s="278" t="s">
        <v>2</v>
      </c>
    </row>
    <row r="87" spans="2:17" x14ac:dyDescent="0.25">
      <c r="B87" s="275" t="s">
        <v>0</v>
      </c>
      <c r="C87" s="400">
        <v>42893</v>
      </c>
      <c r="D87" s="260">
        <v>0</v>
      </c>
      <c r="E87" s="260">
        <v>0</v>
      </c>
      <c r="F87" s="260">
        <v>291</v>
      </c>
      <c r="G87" s="245">
        <v>4500000</v>
      </c>
      <c r="H87" s="245">
        <v>129700</v>
      </c>
      <c r="I87" s="260">
        <v>136</v>
      </c>
      <c r="J87" s="260">
        <v>117</v>
      </c>
      <c r="K87" s="260">
        <v>55</v>
      </c>
      <c r="L87" s="260">
        <v>36</v>
      </c>
      <c r="M87" s="260">
        <v>53</v>
      </c>
      <c r="N87" s="260">
        <v>49</v>
      </c>
      <c r="O87" s="260">
        <v>85</v>
      </c>
      <c r="P87" s="261">
        <v>103</v>
      </c>
      <c r="Q87" s="246">
        <v>9</v>
      </c>
    </row>
    <row r="88" spans="2:17" x14ac:dyDescent="0.25">
      <c r="B88" s="274" t="s">
        <v>24</v>
      </c>
      <c r="C88" s="401"/>
      <c r="D88" s="262">
        <v>0</v>
      </c>
      <c r="E88" s="262">
        <v>0</v>
      </c>
      <c r="F88" s="262">
        <v>64</v>
      </c>
      <c r="G88" s="110">
        <v>1075730</v>
      </c>
      <c r="H88" s="110">
        <v>130470</v>
      </c>
      <c r="I88" s="262">
        <v>30</v>
      </c>
      <c r="J88" s="262">
        <v>82</v>
      </c>
      <c r="K88" s="262">
        <v>14</v>
      </c>
      <c r="L88" s="262">
        <v>14</v>
      </c>
      <c r="M88" s="262">
        <v>14</v>
      </c>
      <c r="N88" s="262">
        <v>6</v>
      </c>
      <c r="O88" s="260">
        <f t="shared" ref="O88:O91" si="12">N88+L88</f>
        <v>20</v>
      </c>
      <c r="P88" s="262">
        <v>12</v>
      </c>
      <c r="Q88" s="110">
        <v>0</v>
      </c>
    </row>
    <row r="89" spans="2:17" x14ac:dyDescent="0.25">
      <c r="B89" s="274" t="s">
        <v>25</v>
      </c>
      <c r="C89" s="401"/>
      <c r="D89" s="263">
        <v>0</v>
      </c>
      <c r="E89" s="263">
        <v>0</v>
      </c>
      <c r="F89" s="270">
        <v>74</v>
      </c>
      <c r="G89" s="271">
        <v>432825</v>
      </c>
      <c r="H89" s="271">
        <v>3180</v>
      </c>
      <c r="I89" s="270">
        <v>68</v>
      </c>
      <c r="J89" s="270">
        <v>24</v>
      </c>
      <c r="K89" s="270">
        <v>13</v>
      </c>
      <c r="L89" s="270">
        <v>13</v>
      </c>
      <c r="M89" s="263">
        <v>0</v>
      </c>
      <c r="N89" s="264">
        <v>0</v>
      </c>
      <c r="O89" s="260">
        <f t="shared" si="12"/>
        <v>13</v>
      </c>
      <c r="P89" s="265">
        <v>6</v>
      </c>
      <c r="Q89" s="112">
        <v>0</v>
      </c>
    </row>
    <row r="90" spans="2:17" x14ac:dyDescent="0.25">
      <c r="B90" s="275" t="s">
        <v>161</v>
      </c>
      <c r="C90" s="401"/>
      <c r="D90" s="249">
        <v>0</v>
      </c>
      <c r="E90" s="249">
        <v>0</v>
      </c>
      <c r="F90" s="250">
        <v>0</v>
      </c>
      <c r="G90" s="249">
        <v>85650</v>
      </c>
      <c r="H90" s="249">
        <v>15000</v>
      </c>
      <c r="I90" s="249">
        <v>5</v>
      </c>
      <c r="J90" s="276">
        <v>8</v>
      </c>
      <c r="K90" s="276">
        <v>7</v>
      </c>
      <c r="L90" s="276">
        <v>7</v>
      </c>
      <c r="M90" s="276">
        <v>2</v>
      </c>
      <c r="N90" s="276">
        <v>2</v>
      </c>
      <c r="O90" s="260">
        <f t="shared" si="12"/>
        <v>9</v>
      </c>
      <c r="P90" s="135">
        <v>3</v>
      </c>
      <c r="Q90" s="135">
        <v>0</v>
      </c>
    </row>
    <row r="91" spans="2:17" x14ac:dyDescent="0.25">
      <c r="B91" s="274" t="s">
        <v>85</v>
      </c>
      <c r="C91" s="436"/>
      <c r="D91" s="276">
        <v>0</v>
      </c>
      <c r="E91" s="276">
        <v>0</v>
      </c>
      <c r="F91" s="276">
        <v>39</v>
      </c>
      <c r="G91" s="276">
        <v>0</v>
      </c>
      <c r="H91" s="276">
        <v>94149</v>
      </c>
      <c r="I91" s="276">
        <v>0</v>
      </c>
      <c r="J91" s="276">
        <v>30</v>
      </c>
      <c r="K91" s="276">
        <v>38</v>
      </c>
      <c r="L91" s="276">
        <v>37</v>
      </c>
      <c r="M91" s="276">
        <v>0</v>
      </c>
      <c r="N91" s="276">
        <v>0</v>
      </c>
      <c r="O91" s="260">
        <f t="shared" si="12"/>
        <v>37</v>
      </c>
      <c r="P91" s="114">
        <v>142</v>
      </c>
      <c r="Q91" s="114">
        <v>0</v>
      </c>
    </row>
    <row r="92" spans="2:17" x14ac:dyDescent="0.25">
      <c r="B92" s="402"/>
      <c r="C92" s="403"/>
      <c r="D92" s="277">
        <f>D87+D88+D89+D90+D91</f>
        <v>0</v>
      </c>
      <c r="E92" s="277">
        <f t="shared" ref="E92:Q92" si="13">E87+E88+E89+E90+E91</f>
        <v>0</v>
      </c>
      <c r="F92" s="277">
        <f t="shared" si="13"/>
        <v>468</v>
      </c>
      <c r="G92" s="277">
        <f t="shared" si="13"/>
        <v>6094205</v>
      </c>
      <c r="H92" s="277">
        <f t="shared" si="13"/>
        <v>372499</v>
      </c>
      <c r="I92" s="277">
        <f t="shared" si="13"/>
        <v>239</v>
      </c>
      <c r="J92" s="277">
        <f t="shared" si="13"/>
        <v>261</v>
      </c>
      <c r="K92" s="277">
        <f t="shared" si="13"/>
        <v>127</v>
      </c>
      <c r="L92" s="277">
        <f t="shared" si="13"/>
        <v>107</v>
      </c>
      <c r="M92" s="277">
        <f t="shared" si="13"/>
        <v>69</v>
      </c>
      <c r="N92" s="277">
        <f t="shared" si="13"/>
        <v>57</v>
      </c>
      <c r="O92" s="277">
        <f t="shared" si="13"/>
        <v>164</v>
      </c>
      <c r="P92" s="277">
        <f t="shared" si="13"/>
        <v>266</v>
      </c>
      <c r="Q92" s="277">
        <f t="shared" si="13"/>
        <v>9</v>
      </c>
    </row>
    <row r="95" spans="2:17" ht="18.75" x14ac:dyDescent="0.3">
      <c r="B95" s="451" t="s">
        <v>329</v>
      </c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272"/>
      <c r="O95" s="272"/>
      <c r="P95" s="272"/>
      <c r="Q95" s="272"/>
    </row>
    <row r="96" spans="2:17" x14ac:dyDescent="0.25"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</row>
    <row r="97" spans="2:17" x14ac:dyDescent="0.25">
      <c r="B97" s="406" t="s">
        <v>5</v>
      </c>
      <c r="C97" s="406" t="s">
        <v>12</v>
      </c>
      <c r="D97" s="406" t="s">
        <v>6</v>
      </c>
      <c r="E97" s="406" t="s">
        <v>17</v>
      </c>
      <c r="F97" s="406" t="s">
        <v>15</v>
      </c>
      <c r="G97" s="406" t="s">
        <v>100</v>
      </c>
      <c r="H97" s="406" t="s">
        <v>14</v>
      </c>
      <c r="I97" s="406" t="s">
        <v>13</v>
      </c>
      <c r="J97" s="406" t="s">
        <v>8</v>
      </c>
      <c r="K97" s="398" t="s">
        <v>113</v>
      </c>
      <c r="L97" s="409"/>
      <c r="M97" s="409"/>
      <c r="N97" s="409"/>
      <c r="O97" s="399"/>
      <c r="P97" s="394" t="s">
        <v>16</v>
      </c>
      <c r="Q97" s="395"/>
    </row>
    <row r="98" spans="2:17" ht="30" x14ac:dyDescent="0.25">
      <c r="B98" s="407"/>
      <c r="C98" s="407"/>
      <c r="D98" s="407"/>
      <c r="E98" s="407"/>
      <c r="F98" s="407"/>
      <c r="G98" s="407"/>
      <c r="H98" s="407"/>
      <c r="I98" s="407"/>
      <c r="J98" s="407"/>
      <c r="K98" s="398" t="s">
        <v>1</v>
      </c>
      <c r="L98" s="399"/>
      <c r="M98" s="398" t="s">
        <v>2</v>
      </c>
      <c r="N98" s="399"/>
      <c r="O98" s="273" t="s">
        <v>10</v>
      </c>
      <c r="P98" s="396"/>
      <c r="Q98" s="397"/>
    </row>
    <row r="99" spans="2:17" x14ac:dyDescent="0.25">
      <c r="B99" s="408"/>
      <c r="C99" s="408"/>
      <c r="D99" s="408"/>
      <c r="E99" s="408"/>
      <c r="F99" s="408"/>
      <c r="G99" s="408"/>
      <c r="H99" s="408"/>
      <c r="I99" s="408"/>
      <c r="J99" s="408"/>
      <c r="K99" s="273" t="s">
        <v>4</v>
      </c>
      <c r="L99" s="273" t="s">
        <v>3</v>
      </c>
      <c r="M99" s="273" t="s">
        <v>4</v>
      </c>
      <c r="N99" s="273" t="s">
        <v>3</v>
      </c>
      <c r="O99" s="273" t="s">
        <v>3</v>
      </c>
      <c r="P99" s="278" t="s">
        <v>1</v>
      </c>
      <c r="Q99" s="278" t="s">
        <v>2</v>
      </c>
    </row>
    <row r="100" spans="2:17" x14ac:dyDescent="0.25">
      <c r="B100" s="275" t="s">
        <v>0</v>
      </c>
      <c r="C100" s="400">
        <v>42894</v>
      </c>
      <c r="D100" s="260">
        <v>0</v>
      </c>
      <c r="E100" s="260">
        <v>0</v>
      </c>
      <c r="F100" s="260">
        <v>216</v>
      </c>
      <c r="G100" s="245">
        <v>4238509.7</v>
      </c>
      <c r="H100" s="245">
        <v>303236</v>
      </c>
      <c r="I100" s="260">
        <v>116</v>
      </c>
      <c r="J100" s="260">
        <v>99</v>
      </c>
      <c r="K100" s="260">
        <v>45</v>
      </c>
      <c r="L100" s="260">
        <v>41</v>
      </c>
      <c r="M100" s="260">
        <v>45</v>
      </c>
      <c r="N100" s="260">
        <v>46</v>
      </c>
      <c r="O100" s="260">
        <v>87</v>
      </c>
      <c r="P100" s="261">
        <v>110</v>
      </c>
      <c r="Q100" s="246">
        <v>10</v>
      </c>
    </row>
    <row r="101" spans="2:17" x14ac:dyDescent="0.25">
      <c r="B101" s="274" t="s">
        <v>24</v>
      </c>
      <c r="C101" s="401"/>
      <c r="D101" s="262">
        <v>0</v>
      </c>
      <c r="E101" s="262">
        <v>0</v>
      </c>
      <c r="F101" s="262">
        <v>72</v>
      </c>
      <c r="G101" s="110">
        <v>1005990</v>
      </c>
      <c r="H101" s="110">
        <v>127580</v>
      </c>
      <c r="I101" s="262">
        <v>35</v>
      </c>
      <c r="J101" s="262">
        <v>87</v>
      </c>
      <c r="K101" s="262">
        <v>14</v>
      </c>
      <c r="L101" s="262">
        <v>24</v>
      </c>
      <c r="M101" s="262">
        <v>15</v>
      </c>
      <c r="N101" s="262">
        <v>4</v>
      </c>
      <c r="O101" s="260">
        <f t="shared" ref="O101:O104" si="14">N101+L101</f>
        <v>28</v>
      </c>
      <c r="P101" s="262">
        <v>18</v>
      </c>
      <c r="Q101" s="110">
        <v>0</v>
      </c>
    </row>
    <row r="102" spans="2:17" x14ac:dyDescent="0.25">
      <c r="B102" s="274" t="s">
        <v>25</v>
      </c>
      <c r="C102" s="401"/>
      <c r="D102" s="263">
        <v>0</v>
      </c>
      <c r="E102" s="263">
        <v>0</v>
      </c>
      <c r="F102" s="270">
        <v>169</v>
      </c>
      <c r="G102" s="271">
        <v>425579</v>
      </c>
      <c r="H102" s="271">
        <v>3129</v>
      </c>
      <c r="I102" s="270">
        <v>48</v>
      </c>
      <c r="J102" s="270">
        <v>23</v>
      </c>
      <c r="K102" s="270">
        <v>12</v>
      </c>
      <c r="L102" s="270">
        <v>12</v>
      </c>
      <c r="M102" s="263">
        <v>0</v>
      </c>
      <c r="N102" s="264">
        <v>0</v>
      </c>
      <c r="O102" s="260">
        <f t="shared" si="14"/>
        <v>12</v>
      </c>
      <c r="P102" s="265">
        <v>6</v>
      </c>
      <c r="Q102" s="112">
        <v>0</v>
      </c>
    </row>
    <row r="103" spans="2:17" x14ac:dyDescent="0.25">
      <c r="B103" s="275" t="s">
        <v>161</v>
      </c>
      <c r="C103" s="401"/>
      <c r="D103" s="249">
        <v>0</v>
      </c>
      <c r="E103" s="249">
        <v>0</v>
      </c>
      <c r="F103" s="250">
        <v>0</v>
      </c>
      <c r="G103" s="249">
        <v>49930</v>
      </c>
      <c r="H103" s="249">
        <v>4600</v>
      </c>
      <c r="I103" s="249">
        <v>5</v>
      </c>
      <c r="J103" s="276">
        <v>8</v>
      </c>
      <c r="K103" s="276">
        <v>7</v>
      </c>
      <c r="L103" s="276">
        <v>7</v>
      </c>
      <c r="M103" s="276">
        <v>2</v>
      </c>
      <c r="N103" s="276">
        <v>2</v>
      </c>
      <c r="O103" s="260">
        <f t="shared" si="14"/>
        <v>9</v>
      </c>
      <c r="P103" s="135">
        <v>3</v>
      </c>
      <c r="Q103" s="135">
        <v>0</v>
      </c>
    </row>
    <row r="104" spans="2:17" x14ac:dyDescent="0.25">
      <c r="B104" s="274" t="s">
        <v>85</v>
      </c>
      <c r="C104" s="436"/>
      <c r="D104" s="276">
        <v>0</v>
      </c>
      <c r="E104" s="276">
        <v>0</v>
      </c>
      <c r="F104" s="276">
        <v>42</v>
      </c>
      <c r="G104" s="276">
        <v>0</v>
      </c>
      <c r="H104" s="276">
        <v>117506</v>
      </c>
      <c r="I104" s="276">
        <v>0</v>
      </c>
      <c r="J104" s="276">
        <v>33</v>
      </c>
      <c r="K104" s="276">
        <v>37</v>
      </c>
      <c r="L104" s="276">
        <v>39</v>
      </c>
      <c r="M104" s="276">
        <v>0</v>
      </c>
      <c r="N104" s="276">
        <v>0</v>
      </c>
      <c r="O104" s="260">
        <f t="shared" si="14"/>
        <v>39</v>
      </c>
      <c r="P104" s="114">
        <v>141</v>
      </c>
      <c r="Q104" s="114">
        <v>0</v>
      </c>
    </row>
    <row r="105" spans="2:17" x14ac:dyDescent="0.25">
      <c r="B105" s="402"/>
      <c r="C105" s="403"/>
      <c r="D105" s="277">
        <f>D100+D101+D102+D103+D104</f>
        <v>0</v>
      </c>
      <c r="E105" s="277">
        <f t="shared" ref="E105:Q105" si="15">E100+E101+E102+E103+E104</f>
        <v>0</v>
      </c>
      <c r="F105" s="277">
        <f t="shared" si="15"/>
        <v>499</v>
      </c>
      <c r="G105" s="277">
        <f t="shared" si="15"/>
        <v>5720008.7000000002</v>
      </c>
      <c r="H105" s="277">
        <f t="shared" si="15"/>
        <v>556051</v>
      </c>
      <c r="I105" s="277">
        <f t="shared" si="15"/>
        <v>204</v>
      </c>
      <c r="J105" s="277">
        <f t="shared" si="15"/>
        <v>250</v>
      </c>
      <c r="K105" s="277">
        <f t="shared" si="15"/>
        <v>115</v>
      </c>
      <c r="L105" s="277">
        <f t="shared" si="15"/>
        <v>123</v>
      </c>
      <c r="M105" s="277">
        <f t="shared" si="15"/>
        <v>62</v>
      </c>
      <c r="N105" s="277">
        <f t="shared" si="15"/>
        <v>52</v>
      </c>
      <c r="O105" s="277">
        <f t="shared" si="15"/>
        <v>175</v>
      </c>
      <c r="P105" s="277">
        <f t="shared" si="15"/>
        <v>278</v>
      </c>
      <c r="Q105" s="277">
        <f t="shared" si="15"/>
        <v>10</v>
      </c>
    </row>
    <row r="106" spans="2:17" x14ac:dyDescent="0.25">
      <c r="K106" s="281"/>
      <c r="L106" s="281"/>
      <c r="M106" s="281"/>
      <c r="N106" s="281"/>
      <c r="O106" s="281"/>
    </row>
    <row r="108" spans="2:17" ht="18.75" x14ac:dyDescent="0.3">
      <c r="B108" s="451" t="s">
        <v>330</v>
      </c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272"/>
      <c r="O108" s="272"/>
      <c r="P108" s="272"/>
      <c r="Q108" s="272"/>
    </row>
    <row r="109" spans="2:17" x14ac:dyDescent="0.25"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</row>
    <row r="110" spans="2:17" x14ac:dyDescent="0.25">
      <c r="B110" s="406" t="s">
        <v>5</v>
      </c>
      <c r="C110" s="406" t="s">
        <v>12</v>
      </c>
      <c r="D110" s="406" t="s">
        <v>6</v>
      </c>
      <c r="E110" s="406" t="s">
        <v>17</v>
      </c>
      <c r="F110" s="406" t="s">
        <v>15</v>
      </c>
      <c r="G110" s="406" t="s">
        <v>100</v>
      </c>
      <c r="H110" s="406" t="s">
        <v>14</v>
      </c>
      <c r="I110" s="406" t="s">
        <v>13</v>
      </c>
      <c r="J110" s="406" t="s">
        <v>8</v>
      </c>
      <c r="K110" s="398" t="s">
        <v>113</v>
      </c>
      <c r="L110" s="409"/>
      <c r="M110" s="409"/>
      <c r="N110" s="409"/>
      <c r="O110" s="399"/>
      <c r="P110" s="394" t="s">
        <v>16</v>
      </c>
      <c r="Q110" s="395"/>
    </row>
    <row r="111" spans="2:17" ht="30" x14ac:dyDescent="0.25">
      <c r="B111" s="407"/>
      <c r="C111" s="407"/>
      <c r="D111" s="407"/>
      <c r="E111" s="407"/>
      <c r="F111" s="407"/>
      <c r="G111" s="407"/>
      <c r="H111" s="407"/>
      <c r="I111" s="407"/>
      <c r="J111" s="407"/>
      <c r="K111" s="398" t="s">
        <v>1</v>
      </c>
      <c r="L111" s="399"/>
      <c r="M111" s="398" t="s">
        <v>2</v>
      </c>
      <c r="N111" s="399"/>
      <c r="O111" s="273" t="s">
        <v>10</v>
      </c>
      <c r="P111" s="396"/>
      <c r="Q111" s="397"/>
    </row>
    <row r="112" spans="2:17" x14ac:dyDescent="0.25">
      <c r="B112" s="408"/>
      <c r="C112" s="408"/>
      <c r="D112" s="408"/>
      <c r="E112" s="408"/>
      <c r="F112" s="408"/>
      <c r="G112" s="408"/>
      <c r="H112" s="408"/>
      <c r="I112" s="408"/>
      <c r="J112" s="408"/>
      <c r="K112" s="273" t="s">
        <v>4</v>
      </c>
      <c r="L112" s="273" t="s">
        <v>3</v>
      </c>
      <c r="M112" s="273" t="s">
        <v>4</v>
      </c>
      <c r="N112" s="273" t="s">
        <v>3</v>
      </c>
      <c r="O112" s="273" t="s">
        <v>3</v>
      </c>
      <c r="P112" s="278" t="s">
        <v>1</v>
      </c>
      <c r="Q112" s="278" t="s">
        <v>2</v>
      </c>
    </row>
    <row r="113" spans="2:17" x14ac:dyDescent="0.25">
      <c r="B113" s="275" t="s">
        <v>0</v>
      </c>
      <c r="C113" s="400">
        <v>42895</v>
      </c>
      <c r="D113" s="260">
        <v>0</v>
      </c>
      <c r="E113" s="260">
        <v>0</v>
      </c>
      <c r="F113" s="260">
        <v>120</v>
      </c>
      <c r="G113" s="245">
        <v>3694796.6</v>
      </c>
      <c r="H113" s="245">
        <v>232344.7</v>
      </c>
      <c r="I113" s="260">
        <v>115</v>
      </c>
      <c r="J113" s="260">
        <v>82</v>
      </c>
      <c r="K113" s="260">
        <v>45</v>
      </c>
      <c r="L113" s="260">
        <v>34</v>
      </c>
      <c r="M113" s="260">
        <v>28</v>
      </c>
      <c r="N113" s="260">
        <v>29</v>
      </c>
      <c r="O113" s="260">
        <v>63</v>
      </c>
      <c r="P113" s="261">
        <v>87</v>
      </c>
      <c r="Q113" s="246">
        <v>8</v>
      </c>
    </row>
    <row r="114" spans="2:17" x14ac:dyDescent="0.25">
      <c r="B114" s="274" t="s">
        <v>24</v>
      </c>
      <c r="C114" s="401"/>
      <c r="D114" s="262">
        <v>0</v>
      </c>
      <c r="E114" s="262">
        <v>0</v>
      </c>
      <c r="F114" s="262">
        <v>41</v>
      </c>
      <c r="G114" s="110">
        <v>679470</v>
      </c>
      <c r="H114" s="110">
        <v>111688</v>
      </c>
      <c r="I114" s="262">
        <v>0</v>
      </c>
      <c r="J114" s="262">
        <v>55</v>
      </c>
      <c r="K114" s="262">
        <v>24</v>
      </c>
      <c r="L114" s="262">
        <v>24</v>
      </c>
      <c r="M114" s="262">
        <v>3</v>
      </c>
      <c r="N114" s="262">
        <v>3</v>
      </c>
      <c r="O114" s="260">
        <f t="shared" ref="O114:O117" si="16">N114+L114</f>
        <v>27</v>
      </c>
      <c r="P114" s="262">
        <v>18</v>
      </c>
      <c r="Q114" s="110">
        <v>0</v>
      </c>
    </row>
    <row r="115" spans="2:17" x14ac:dyDescent="0.25">
      <c r="B115" s="274" t="s">
        <v>25</v>
      </c>
      <c r="C115" s="401"/>
      <c r="D115" s="263">
        <v>0</v>
      </c>
      <c r="E115" s="263">
        <v>0</v>
      </c>
      <c r="F115" s="270">
        <v>120</v>
      </c>
      <c r="G115" s="271">
        <v>492281</v>
      </c>
      <c r="H115" s="271">
        <v>4120</v>
      </c>
      <c r="I115" s="270">
        <v>58</v>
      </c>
      <c r="J115" s="270">
        <v>25</v>
      </c>
      <c r="K115" s="270">
        <v>13</v>
      </c>
      <c r="L115" s="270">
        <v>13</v>
      </c>
      <c r="M115" s="263">
        <v>0</v>
      </c>
      <c r="N115" s="264">
        <v>0</v>
      </c>
      <c r="O115" s="260">
        <f t="shared" si="16"/>
        <v>13</v>
      </c>
      <c r="P115" s="265">
        <v>6</v>
      </c>
      <c r="Q115" s="112">
        <v>0</v>
      </c>
    </row>
    <row r="116" spans="2:17" x14ac:dyDescent="0.25">
      <c r="B116" s="275" t="s">
        <v>161</v>
      </c>
      <c r="C116" s="401"/>
      <c r="D116" s="249">
        <v>0</v>
      </c>
      <c r="E116" s="249">
        <v>0</v>
      </c>
      <c r="F116" s="250">
        <v>0</v>
      </c>
      <c r="G116" s="249">
        <v>57306</v>
      </c>
      <c r="H116" s="249">
        <v>2730</v>
      </c>
      <c r="I116" s="249">
        <v>5</v>
      </c>
      <c r="J116" s="276">
        <v>8</v>
      </c>
      <c r="K116" s="276">
        <v>7</v>
      </c>
      <c r="L116" s="276">
        <v>7</v>
      </c>
      <c r="M116" s="276">
        <v>2</v>
      </c>
      <c r="N116" s="276">
        <v>2</v>
      </c>
      <c r="O116" s="260">
        <f t="shared" si="16"/>
        <v>9</v>
      </c>
      <c r="P116" s="135">
        <v>3</v>
      </c>
      <c r="Q116" s="135">
        <v>0</v>
      </c>
    </row>
    <row r="117" spans="2:17" x14ac:dyDescent="0.25">
      <c r="B117" s="274" t="s">
        <v>85</v>
      </c>
      <c r="C117" s="436"/>
      <c r="D117" s="276">
        <v>0</v>
      </c>
      <c r="E117" s="276">
        <v>0</v>
      </c>
      <c r="F117" s="276">
        <v>99</v>
      </c>
      <c r="G117" s="276">
        <v>0</v>
      </c>
      <c r="H117" s="276">
        <v>153730</v>
      </c>
      <c r="I117" s="276">
        <v>0</v>
      </c>
      <c r="J117" s="276">
        <v>41</v>
      </c>
      <c r="K117" s="276">
        <v>39</v>
      </c>
      <c r="L117" s="276">
        <v>42</v>
      </c>
      <c r="M117" s="276">
        <v>0</v>
      </c>
      <c r="N117" s="276">
        <v>0</v>
      </c>
      <c r="O117" s="260">
        <f t="shared" si="16"/>
        <v>42</v>
      </c>
      <c r="P117" s="114">
        <v>130</v>
      </c>
      <c r="Q117" s="114">
        <v>0</v>
      </c>
    </row>
    <row r="118" spans="2:17" x14ac:dyDescent="0.25">
      <c r="B118" s="402"/>
      <c r="C118" s="403"/>
      <c r="D118" s="277">
        <f>D113+D114+D115+D116+D117</f>
        <v>0</v>
      </c>
      <c r="E118" s="277">
        <f t="shared" ref="E118:Q118" si="17">E113+E114+E115+E116+E117</f>
        <v>0</v>
      </c>
      <c r="F118" s="277">
        <f t="shared" si="17"/>
        <v>380</v>
      </c>
      <c r="G118" s="277">
        <f t="shared" si="17"/>
        <v>4923853.5999999996</v>
      </c>
      <c r="H118" s="277">
        <f t="shared" si="17"/>
        <v>504612.7</v>
      </c>
      <c r="I118" s="277">
        <f t="shared" si="17"/>
        <v>178</v>
      </c>
      <c r="J118" s="277">
        <f t="shared" si="17"/>
        <v>211</v>
      </c>
      <c r="K118" s="277">
        <f t="shared" si="17"/>
        <v>128</v>
      </c>
      <c r="L118" s="277">
        <f t="shared" si="17"/>
        <v>120</v>
      </c>
      <c r="M118" s="277">
        <f t="shared" si="17"/>
        <v>33</v>
      </c>
      <c r="N118" s="277">
        <f t="shared" si="17"/>
        <v>34</v>
      </c>
      <c r="O118" s="277">
        <f>N118+L118</f>
        <v>154</v>
      </c>
      <c r="P118" s="277">
        <f t="shared" si="17"/>
        <v>244</v>
      </c>
      <c r="Q118" s="277">
        <f t="shared" si="17"/>
        <v>8</v>
      </c>
    </row>
    <row r="121" spans="2:17" ht="18.75" x14ac:dyDescent="0.3">
      <c r="B121" s="451" t="s">
        <v>331</v>
      </c>
      <c r="C121" s="451"/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272"/>
      <c r="O121" s="272"/>
      <c r="P121" s="272"/>
      <c r="Q121" s="272"/>
    </row>
    <row r="122" spans="2:17" x14ac:dyDescent="0.25"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</row>
    <row r="123" spans="2:17" x14ac:dyDescent="0.25">
      <c r="B123" s="406" t="s">
        <v>5</v>
      </c>
      <c r="C123" s="406" t="s">
        <v>12</v>
      </c>
      <c r="D123" s="406" t="s">
        <v>6</v>
      </c>
      <c r="E123" s="406" t="s">
        <v>17</v>
      </c>
      <c r="F123" s="406" t="s">
        <v>15</v>
      </c>
      <c r="G123" s="406" t="s">
        <v>100</v>
      </c>
      <c r="H123" s="406" t="s">
        <v>14</v>
      </c>
      <c r="I123" s="406" t="s">
        <v>13</v>
      </c>
      <c r="J123" s="406" t="s">
        <v>8</v>
      </c>
      <c r="K123" s="398" t="s">
        <v>113</v>
      </c>
      <c r="L123" s="409"/>
      <c r="M123" s="409"/>
      <c r="N123" s="409"/>
      <c r="O123" s="399"/>
      <c r="P123" s="394" t="s">
        <v>16</v>
      </c>
      <c r="Q123" s="395"/>
    </row>
    <row r="124" spans="2:17" ht="30" x14ac:dyDescent="0.25">
      <c r="B124" s="407"/>
      <c r="C124" s="407"/>
      <c r="D124" s="407"/>
      <c r="E124" s="407"/>
      <c r="F124" s="407"/>
      <c r="G124" s="407"/>
      <c r="H124" s="407"/>
      <c r="I124" s="407"/>
      <c r="J124" s="407"/>
      <c r="K124" s="398" t="s">
        <v>1</v>
      </c>
      <c r="L124" s="399"/>
      <c r="M124" s="398" t="s">
        <v>2</v>
      </c>
      <c r="N124" s="399"/>
      <c r="O124" s="273" t="s">
        <v>10</v>
      </c>
      <c r="P124" s="396"/>
      <c r="Q124" s="397"/>
    </row>
    <row r="125" spans="2:17" x14ac:dyDescent="0.25">
      <c r="B125" s="408"/>
      <c r="C125" s="408"/>
      <c r="D125" s="408"/>
      <c r="E125" s="408"/>
      <c r="F125" s="408"/>
      <c r="G125" s="408"/>
      <c r="H125" s="408"/>
      <c r="I125" s="408"/>
      <c r="J125" s="408"/>
      <c r="K125" s="273" t="s">
        <v>4</v>
      </c>
      <c r="L125" s="273" t="s">
        <v>3</v>
      </c>
      <c r="M125" s="273" t="s">
        <v>4</v>
      </c>
      <c r="N125" s="273" t="s">
        <v>3</v>
      </c>
      <c r="O125" s="273" t="s">
        <v>3</v>
      </c>
      <c r="P125" s="278" t="s">
        <v>1</v>
      </c>
      <c r="Q125" s="278" t="s">
        <v>2</v>
      </c>
    </row>
    <row r="126" spans="2:17" x14ac:dyDescent="0.25">
      <c r="B126" s="275" t="s">
        <v>0</v>
      </c>
      <c r="C126" s="400">
        <v>42896</v>
      </c>
      <c r="D126" s="260">
        <v>0</v>
      </c>
      <c r="E126" s="260">
        <v>0</v>
      </c>
      <c r="F126" s="260">
        <v>132</v>
      </c>
      <c r="G126" s="245">
        <v>2425731.2999999998</v>
      </c>
      <c r="H126" s="245">
        <v>134149.4</v>
      </c>
      <c r="I126" s="260">
        <v>131</v>
      </c>
      <c r="J126" s="260">
        <v>55</v>
      </c>
      <c r="K126" s="260">
        <v>13</v>
      </c>
      <c r="L126" s="260">
        <v>13</v>
      </c>
      <c r="M126" s="260">
        <v>24</v>
      </c>
      <c r="N126" s="260">
        <v>27</v>
      </c>
      <c r="O126" s="260">
        <v>40</v>
      </c>
      <c r="P126" s="261">
        <v>32</v>
      </c>
      <c r="Q126" s="246">
        <v>6</v>
      </c>
    </row>
    <row r="127" spans="2:17" x14ac:dyDescent="0.25">
      <c r="B127" s="274" t="s">
        <v>24</v>
      </c>
      <c r="C127" s="401"/>
      <c r="D127" s="262">
        <v>0</v>
      </c>
      <c r="E127" s="262">
        <v>0</v>
      </c>
      <c r="F127" s="262">
        <v>14</v>
      </c>
      <c r="G127" s="110">
        <v>390350</v>
      </c>
      <c r="H127" s="110">
        <v>9130</v>
      </c>
      <c r="I127" s="262">
        <v>39</v>
      </c>
      <c r="J127" s="262">
        <v>48</v>
      </c>
      <c r="K127" s="262">
        <v>12</v>
      </c>
      <c r="L127" s="262">
        <v>3</v>
      </c>
      <c r="M127" s="262">
        <v>3</v>
      </c>
      <c r="N127" s="262">
        <v>0</v>
      </c>
      <c r="O127" s="260">
        <f t="shared" ref="O127:O130" si="18">N127+L127</f>
        <v>3</v>
      </c>
      <c r="P127" s="262">
        <v>2</v>
      </c>
      <c r="Q127" s="110">
        <v>0</v>
      </c>
    </row>
    <row r="128" spans="2:17" x14ac:dyDescent="0.25">
      <c r="B128" s="274" t="s">
        <v>25</v>
      </c>
      <c r="C128" s="401"/>
      <c r="D128" s="263">
        <v>0</v>
      </c>
      <c r="E128" s="263">
        <v>0</v>
      </c>
      <c r="F128" s="270">
        <v>100</v>
      </c>
      <c r="G128" s="271">
        <v>422237</v>
      </c>
      <c r="H128" s="271">
        <v>24484</v>
      </c>
      <c r="I128" s="270">
        <v>48</v>
      </c>
      <c r="J128" s="270">
        <v>27</v>
      </c>
      <c r="K128" s="270">
        <v>12</v>
      </c>
      <c r="L128" s="270">
        <v>9</v>
      </c>
      <c r="M128" s="263">
        <v>0</v>
      </c>
      <c r="N128" s="264">
        <v>0</v>
      </c>
      <c r="O128" s="260">
        <f t="shared" si="18"/>
        <v>9</v>
      </c>
      <c r="P128" s="265">
        <v>6</v>
      </c>
      <c r="Q128" s="112">
        <v>0</v>
      </c>
    </row>
    <row r="129" spans="2:17" x14ac:dyDescent="0.25">
      <c r="B129" s="275" t="s">
        <v>161</v>
      </c>
      <c r="C129" s="401"/>
      <c r="D129" s="249">
        <v>0</v>
      </c>
      <c r="E129" s="249">
        <v>0</v>
      </c>
      <c r="F129" s="250">
        <v>0</v>
      </c>
      <c r="G129" s="249">
        <v>58000</v>
      </c>
      <c r="H129" s="249">
        <v>5000</v>
      </c>
      <c r="I129" s="249">
        <v>5</v>
      </c>
      <c r="J129" s="276">
        <v>8</v>
      </c>
      <c r="K129" s="276">
        <v>2</v>
      </c>
      <c r="L129" s="276">
        <v>2</v>
      </c>
      <c r="M129" s="276">
        <v>2</v>
      </c>
      <c r="N129" s="276">
        <v>2</v>
      </c>
      <c r="O129" s="260">
        <v>4</v>
      </c>
      <c r="P129" s="135">
        <v>0</v>
      </c>
      <c r="Q129" s="135">
        <v>0</v>
      </c>
    </row>
    <row r="130" spans="2:17" x14ac:dyDescent="0.25">
      <c r="B130" s="274" t="s">
        <v>85</v>
      </c>
      <c r="C130" s="436"/>
      <c r="D130" s="276">
        <v>0</v>
      </c>
      <c r="E130" s="276">
        <v>0</v>
      </c>
      <c r="F130" s="276">
        <v>6</v>
      </c>
      <c r="G130" s="276">
        <v>0</v>
      </c>
      <c r="H130" s="276">
        <v>25479</v>
      </c>
      <c r="I130" s="276">
        <v>0</v>
      </c>
      <c r="J130" s="276">
        <v>12</v>
      </c>
      <c r="K130" s="276">
        <v>15</v>
      </c>
      <c r="L130" s="276">
        <v>15</v>
      </c>
      <c r="M130" s="276">
        <v>0</v>
      </c>
      <c r="N130" s="276">
        <v>0</v>
      </c>
      <c r="O130" s="260">
        <f t="shared" si="18"/>
        <v>15</v>
      </c>
      <c r="P130" s="114">
        <v>0</v>
      </c>
      <c r="Q130" s="114">
        <v>0</v>
      </c>
    </row>
    <row r="131" spans="2:17" x14ac:dyDescent="0.25">
      <c r="B131" s="402"/>
      <c r="C131" s="403"/>
      <c r="D131" s="277">
        <f>D126+D127+D128+D129+D130</f>
        <v>0</v>
      </c>
      <c r="E131" s="277">
        <f t="shared" ref="E131:N131" si="19">E126+E127+E128+E129+E130</f>
        <v>0</v>
      </c>
      <c r="F131" s="277">
        <f t="shared" si="19"/>
        <v>252</v>
      </c>
      <c r="G131" s="277">
        <f t="shared" si="19"/>
        <v>3296318.3</v>
      </c>
      <c r="H131" s="277">
        <f t="shared" si="19"/>
        <v>198242.4</v>
      </c>
      <c r="I131" s="277">
        <f t="shared" si="19"/>
        <v>223</v>
      </c>
      <c r="J131" s="277">
        <f t="shared" si="19"/>
        <v>150</v>
      </c>
      <c r="K131" s="277">
        <f t="shared" si="19"/>
        <v>54</v>
      </c>
      <c r="L131" s="277">
        <f t="shared" si="19"/>
        <v>42</v>
      </c>
      <c r="M131" s="277">
        <f t="shared" si="19"/>
        <v>29</v>
      </c>
      <c r="N131" s="277">
        <f t="shared" si="19"/>
        <v>29</v>
      </c>
      <c r="O131" s="277">
        <f>N131+L131</f>
        <v>71</v>
      </c>
      <c r="P131" s="277">
        <f t="shared" ref="P131:Q131" si="20">P126+P127+P128+P129+P130</f>
        <v>40</v>
      </c>
      <c r="Q131" s="277">
        <f t="shared" si="20"/>
        <v>6</v>
      </c>
    </row>
    <row r="134" spans="2:17" ht="18.75" x14ac:dyDescent="0.3">
      <c r="B134" s="451" t="s">
        <v>332</v>
      </c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272"/>
      <c r="O134" s="272"/>
      <c r="P134" s="272"/>
      <c r="Q134" s="272"/>
    </row>
    <row r="135" spans="2:17" x14ac:dyDescent="0.25"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</row>
    <row r="136" spans="2:17" x14ac:dyDescent="0.25">
      <c r="B136" s="406" t="s">
        <v>5</v>
      </c>
      <c r="C136" s="406" t="s">
        <v>12</v>
      </c>
      <c r="D136" s="406" t="s">
        <v>6</v>
      </c>
      <c r="E136" s="406" t="s">
        <v>17</v>
      </c>
      <c r="F136" s="406" t="s">
        <v>15</v>
      </c>
      <c r="G136" s="406" t="s">
        <v>100</v>
      </c>
      <c r="H136" s="406" t="s">
        <v>14</v>
      </c>
      <c r="I136" s="406" t="s">
        <v>13</v>
      </c>
      <c r="J136" s="406" t="s">
        <v>8</v>
      </c>
      <c r="K136" s="398" t="s">
        <v>113</v>
      </c>
      <c r="L136" s="409"/>
      <c r="M136" s="409"/>
      <c r="N136" s="409"/>
      <c r="O136" s="399"/>
      <c r="P136" s="394" t="s">
        <v>16</v>
      </c>
      <c r="Q136" s="395"/>
    </row>
    <row r="137" spans="2:17" ht="30" x14ac:dyDescent="0.25">
      <c r="B137" s="407"/>
      <c r="C137" s="407"/>
      <c r="D137" s="407"/>
      <c r="E137" s="407"/>
      <c r="F137" s="407"/>
      <c r="G137" s="407"/>
      <c r="H137" s="407"/>
      <c r="I137" s="407"/>
      <c r="J137" s="407"/>
      <c r="K137" s="398" t="s">
        <v>1</v>
      </c>
      <c r="L137" s="399"/>
      <c r="M137" s="398" t="s">
        <v>2</v>
      </c>
      <c r="N137" s="399"/>
      <c r="O137" s="273" t="s">
        <v>10</v>
      </c>
      <c r="P137" s="396"/>
      <c r="Q137" s="397"/>
    </row>
    <row r="138" spans="2:17" x14ac:dyDescent="0.25">
      <c r="B138" s="408"/>
      <c r="C138" s="408"/>
      <c r="D138" s="408"/>
      <c r="E138" s="408"/>
      <c r="F138" s="408"/>
      <c r="G138" s="408"/>
      <c r="H138" s="408"/>
      <c r="I138" s="408"/>
      <c r="J138" s="408"/>
      <c r="K138" s="273" t="s">
        <v>4</v>
      </c>
      <c r="L138" s="273" t="s">
        <v>3</v>
      </c>
      <c r="M138" s="273" t="s">
        <v>4</v>
      </c>
      <c r="N138" s="273" t="s">
        <v>3</v>
      </c>
      <c r="O138" s="273" t="s">
        <v>3</v>
      </c>
      <c r="P138" s="278" t="s">
        <v>1</v>
      </c>
      <c r="Q138" s="278" t="s">
        <v>2</v>
      </c>
    </row>
    <row r="139" spans="2:17" x14ac:dyDescent="0.25">
      <c r="B139" s="275" t="s">
        <v>0</v>
      </c>
      <c r="C139" s="400">
        <v>42897</v>
      </c>
      <c r="D139" s="260">
        <v>0</v>
      </c>
      <c r="E139" s="260">
        <v>0</v>
      </c>
      <c r="F139" s="260">
        <v>157</v>
      </c>
      <c r="G139" s="245">
        <v>1404295</v>
      </c>
      <c r="H139" s="245">
        <v>240524.6</v>
      </c>
      <c r="I139" s="260">
        <v>136</v>
      </c>
      <c r="J139" s="260">
        <v>46</v>
      </c>
      <c r="K139" s="260">
        <v>47</v>
      </c>
      <c r="L139" s="260">
        <v>45</v>
      </c>
      <c r="M139" s="260">
        <v>35</v>
      </c>
      <c r="N139" s="260">
        <v>27</v>
      </c>
      <c r="O139" s="260">
        <v>72</v>
      </c>
      <c r="P139" s="261">
        <v>62</v>
      </c>
      <c r="Q139" s="246">
        <v>5</v>
      </c>
    </row>
    <row r="140" spans="2:17" x14ac:dyDescent="0.25">
      <c r="B140" s="274" t="s">
        <v>24</v>
      </c>
      <c r="C140" s="401"/>
      <c r="D140" s="262">
        <v>0</v>
      </c>
      <c r="E140" s="262">
        <v>0</v>
      </c>
      <c r="F140" s="262">
        <v>9</v>
      </c>
      <c r="G140" s="110">
        <v>0</v>
      </c>
      <c r="H140" s="110">
        <v>4780</v>
      </c>
      <c r="I140" s="262">
        <v>52</v>
      </c>
      <c r="J140" s="262">
        <v>16</v>
      </c>
      <c r="K140" s="262">
        <v>3</v>
      </c>
      <c r="L140" s="262">
        <v>4</v>
      </c>
      <c r="M140" s="262">
        <v>3</v>
      </c>
      <c r="N140" s="262">
        <v>0</v>
      </c>
      <c r="O140" s="260">
        <f t="shared" ref="O140:O143" si="21">N140+L140</f>
        <v>4</v>
      </c>
      <c r="P140" s="262">
        <v>2</v>
      </c>
      <c r="Q140" s="110">
        <v>0</v>
      </c>
    </row>
    <row r="141" spans="2:17" x14ac:dyDescent="0.25">
      <c r="B141" s="274" t="s">
        <v>25</v>
      </c>
      <c r="C141" s="401"/>
      <c r="D141" s="263">
        <v>0</v>
      </c>
      <c r="E141" s="263">
        <v>0</v>
      </c>
      <c r="F141" s="270">
        <v>87</v>
      </c>
      <c r="G141" s="271">
        <v>407467</v>
      </c>
      <c r="H141" s="271">
        <v>23904</v>
      </c>
      <c r="I141" s="270">
        <v>48</v>
      </c>
      <c r="J141" s="270">
        <v>23</v>
      </c>
      <c r="K141" s="270">
        <v>5</v>
      </c>
      <c r="L141" s="270">
        <v>5</v>
      </c>
      <c r="M141" s="263">
        <v>0</v>
      </c>
      <c r="N141" s="264">
        <v>0</v>
      </c>
      <c r="O141" s="260">
        <f t="shared" si="21"/>
        <v>5</v>
      </c>
      <c r="P141" s="265">
        <v>1</v>
      </c>
      <c r="Q141" s="112">
        <v>0</v>
      </c>
    </row>
    <row r="142" spans="2:17" x14ac:dyDescent="0.25">
      <c r="B142" s="275" t="s">
        <v>161</v>
      </c>
      <c r="C142" s="401"/>
      <c r="D142" s="249">
        <v>0</v>
      </c>
      <c r="E142" s="249">
        <v>0</v>
      </c>
      <c r="F142" s="250">
        <v>0</v>
      </c>
      <c r="G142" s="249">
        <v>47570</v>
      </c>
      <c r="H142" s="249">
        <v>5000</v>
      </c>
      <c r="I142" s="249">
        <v>5</v>
      </c>
      <c r="J142" s="276">
        <v>8</v>
      </c>
      <c r="K142" s="276">
        <v>2</v>
      </c>
      <c r="L142" s="276">
        <v>2</v>
      </c>
      <c r="M142" s="276">
        <v>2</v>
      </c>
      <c r="N142" s="276">
        <v>2</v>
      </c>
      <c r="O142" s="260">
        <v>4</v>
      </c>
      <c r="P142" s="135">
        <v>0</v>
      </c>
      <c r="Q142" s="135">
        <v>0</v>
      </c>
    </row>
    <row r="143" spans="2:17" x14ac:dyDescent="0.25">
      <c r="B143" s="274" t="s">
        <v>85</v>
      </c>
      <c r="C143" s="436"/>
      <c r="D143" s="276">
        <v>0</v>
      </c>
      <c r="E143" s="276">
        <v>0</v>
      </c>
      <c r="F143" s="276">
        <v>6</v>
      </c>
      <c r="G143" s="276">
        <v>0</v>
      </c>
      <c r="H143" s="276">
        <v>78004</v>
      </c>
      <c r="I143" s="276">
        <v>0</v>
      </c>
      <c r="J143" s="276">
        <v>18</v>
      </c>
      <c r="K143" s="276">
        <v>6</v>
      </c>
      <c r="L143" s="276">
        <v>6</v>
      </c>
      <c r="M143" s="276">
        <v>0</v>
      </c>
      <c r="N143" s="276">
        <v>0</v>
      </c>
      <c r="O143" s="260">
        <f t="shared" si="21"/>
        <v>6</v>
      </c>
      <c r="P143" s="114">
        <v>0</v>
      </c>
      <c r="Q143" s="114">
        <v>0</v>
      </c>
    </row>
    <row r="144" spans="2:17" x14ac:dyDescent="0.25">
      <c r="B144" s="402"/>
      <c r="C144" s="403"/>
      <c r="D144" s="277">
        <f>D139+D140+D141+D142+D143</f>
        <v>0</v>
      </c>
      <c r="E144" s="277">
        <f t="shared" ref="E144:N144" si="22">E139+E140+E141+E142+E143</f>
        <v>0</v>
      </c>
      <c r="F144" s="277">
        <f t="shared" si="22"/>
        <v>259</v>
      </c>
      <c r="G144" s="277">
        <f t="shared" si="22"/>
        <v>1859332</v>
      </c>
      <c r="H144" s="277">
        <f t="shared" si="22"/>
        <v>352212.6</v>
      </c>
      <c r="I144" s="277">
        <f t="shared" si="22"/>
        <v>241</v>
      </c>
      <c r="J144" s="277">
        <f t="shared" si="22"/>
        <v>111</v>
      </c>
      <c r="K144" s="277">
        <f t="shared" si="22"/>
        <v>63</v>
      </c>
      <c r="L144" s="277">
        <f t="shared" si="22"/>
        <v>62</v>
      </c>
      <c r="M144" s="277">
        <f t="shared" si="22"/>
        <v>40</v>
      </c>
      <c r="N144" s="277">
        <f t="shared" si="22"/>
        <v>29</v>
      </c>
      <c r="O144" s="277">
        <f>N144+L144</f>
        <v>91</v>
      </c>
      <c r="P144" s="277">
        <f t="shared" ref="P144:Q144" si="23">P139+P140+P141+P142+P143</f>
        <v>65</v>
      </c>
      <c r="Q144" s="277">
        <f t="shared" si="23"/>
        <v>5</v>
      </c>
    </row>
    <row r="147" spans="2:17" ht="18.75" x14ac:dyDescent="0.3">
      <c r="B147" s="451" t="s">
        <v>333</v>
      </c>
      <c r="C147" s="451"/>
      <c r="D147" s="451"/>
      <c r="E147" s="451"/>
      <c r="F147" s="451"/>
      <c r="G147" s="451"/>
      <c r="H147" s="451"/>
      <c r="I147" s="451"/>
      <c r="J147" s="451"/>
      <c r="K147" s="451"/>
      <c r="L147" s="451"/>
      <c r="M147" s="451"/>
      <c r="N147" s="272"/>
      <c r="O147" s="272"/>
      <c r="P147" s="272"/>
      <c r="Q147" s="272"/>
    </row>
    <row r="148" spans="2:17" x14ac:dyDescent="0.25"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</row>
    <row r="149" spans="2:17" x14ac:dyDescent="0.25">
      <c r="B149" s="406" t="s">
        <v>5</v>
      </c>
      <c r="C149" s="406" t="s">
        <v>12</v>
      </c>
      <c r="D149" s="406" t="s">
        <v>6</v>
      </c>
      <c r="E149" s="406" t="s">
        <v>17</v>
      </c>
      <c r="F149" s="406" t="s">
        <v>15</v>
      </c>
      <c r="G149" s="406" t="s">
        <v>100</v>
      </c>
      <c r="H149" s="406" t="s">
        <v>14</v>
      </c>
      <c r="I149" s="406" t="s">
        <v>13</v>
      </c>
      <c r="J149" s="406" t="s">
        <v>8</v>
      </c>
      <c r="K149" s="398" t="s">
        <v>113</v>
      </c>
      <c r="L149" s="409"/>
      <c r="M149" s="409"/>
      <c r="N149" s="409"/>
      <c r="O149" s="399"/>
      <c r="P149" s="394" t="s">
        <v>16</v>
      </c>
      <c r="Q149" s="395"/>
    </row>
    <row r="150" spans="2:17" ht="30" x14ac:dyDescent="0.25">
      <c r="B150" s="407"/>
      <c r="C150" s="407"/>
      <c r="D150" s="407"/>
      <c r="E150" s="407"/>
      <c r="F150" s="407"/>
      <c r="G150" s="407"/>
      <c r="H150" s="407"/>
      <c r="I150" s="407"/>
      <c r="J150" s="407"/>
      <c r="K150" s="398" t="s">
        <v>1</v>
      </c>
      <c r="L150" s="399"/>
      <c r="M150" s="398" t="s">
        <v>2</v>
      </c>
      <c r="N150" s="399"/>
      <c r="O150" s="273" t="s">
        <v>10</v>
      </c>
      <c r="P150" s="396"/>
      <c r="Q150" s="397"/>
    </row>
    <row r="151" spans="2:17" x14ac:dyDescent="0.25">
      <c r="B151" s="408"/>
      <c r="C151" s="408"/>
      <c r="D151" s="408"/>
      <c r="E151" s="408"/>
      <c r="F151" s="408"/>
      <c r="G151" s="408"/>
      <c r="H151" s="408"/>
      <c r="I151" s="408"/>
      <c r="J151" s="408"/>
      <c r="K151" s="273" t="s">
        <v>4</v>
      </c>
      <c r="L151" s="273" t="s">
        <v>3</v>
      </c>
      <c r="M151" s="273" t="s">
        <v>4</v>
      </c>
      <c r="N151" s="273" t="s">
        <v>3</v>
      </c>
      <c r="O151" s="273" t="s">
        <v>3</v>
      </c>
      <c r="P151" s="278" t="s">
        <v>1</v>
      </c>
      <c r="Q151" s="278" t="s">
        <v>2</v>
      </c>
    </row>
    <row r="152" spans="2:17" x14ac:dyDescent="0.25">
      <c r="B152" s="275" t="s">
        <v>0</v>
      </c>
      <c r="C152" s="400">
        <v>42898</v>
      </c>
      <c r="D152" s="260">
        <v>0</v>
      </c>
      <c r="E152" s="260">
        <v>0</v>
      </c>
      <c r="F152" s="260">
        <v>210</v>
      </c>
      <c r="G152" s="245">
        <v>4107405.6</v>
      </c>
      <c r="H152" s="245">
        <v>171511</v>
      </c>
      <c r="I152" s="260">
        <v>121</v>
      </c>
      <c r="J152" s="260">
        <v>76</v>
      </c>
      <c r="K152" s="260">
        <v>47</v>
      </c>
      <c r="L152" s="260">
        <v>40</v>
      </c>
      <c r="M152" s="260">
        <v>41</v>
      </c>
      <c r="N152" s="260">
        <v>38</v>
      </c>
      <c r="O152" s="260">
        <v>78</v>
      </c>
      <c r="P152" s="261">
        <v>61</v>
      </c>
      <c r="Q152" s="246">
        <v>4</v>
      </c>
    </row>
    <row r="153" spans="2:17" x14ac:dyDescent="0.25">
      <c r="B153" s="274" t="s">
        <v>24</v>
      </c>
      <c r="C153" s="401"/>
      <c r="D153" s="262">
        <v>0</v>
      </c>
      <c r="E153" s="262">
        <v>0</v>
      </c>
      <c r="F153" s="262">
        <v>14</v>
      </c>
      <c r="G153" s="110">
        <v>1239067</v>
      </c>
      <c r="H153" s="110">
        <v>100368</v>
      </c>
      <c r="I153" s="262">
        <v>40</v>
      </c>
      <c r="J153" s="262">
        <v>116</v>
      </c>
      <c r="K153" s="262">
        <v>3</v>
      </c>
      <c r="L153" s="262">
        <v>10</v>
      </c>
      <c r="M153" s="262">
        <v>3</v>
      </c>
      <c r="N153" s="262">
        <v>3</v>
      </c>
      <c r="O153" s="260">
        <f t="shared" ref="O153:O156" si="24">N153+L153</f>
        <v>13</v>
      </c>
      <c r="P153" s="262">
        <v>2</v>
      </c>
      <c r="Q153" s="110">
        <v>0</v>
      </c>
    </row>
    <row r="154" spans="2:17" x14ac:dyDescent="0.25">
      <c r="B154" s="274" t="s">
        <v>25</v>
      </c>
      <c r="C154" s="401"/>
      <c r="D154" s="263">
        <v>0</v>
      </c>
      <c r="E154" s="263">
        <v>0</v>
      </c>
      <c r="F154" s="270">
        <v>0</v>
      </c>
      <c r="G154" s="271">
        <v>226656</v>
      </c>
      <c r="H154" s="271">
        <v>0</v>
      </c>
      <c r="I154" s="270">
        <v>0</v>
      </c>
      <c r="J154" s="270">
        <v>15</v>
      </c>
      <c r="K154" s="270">
        <v>1</v>
      </c>
      <c r="L154" s="270">
        <v>1</v>
      </c>
      <c r="M154" s="263">
        <v>0</v>
      </c>
      <c r="N154" s="264">
        <v>0</v>
      </c>
      <c r="O154" s="260">
        <f t="shared" si="24"/>
        <v>1</v>
      </c>
      <c r="P154" s="265">
        <v>0</v>
      </c>
      <c r="Q154" s="112">
        <v>0</v>
      </c>
    </row>
    <row r="155" spans="2:17" x14ac:dyDescent="0.25">
      <c r="B155" s="275" t="s">
        <v>161</v>
      </c>
      <c r="C155" s="401"/>
      <c r="D155" s="249">
        <v>0</v>
      </c>
      <c r="E155" s="249">
        <v>0</v>
      </c>
      <c r="F155" s="250">
        <v>0</v>
      </c>
      <c r="G155" s="249">
        <v>44870</v>
      </c>
      <c r="H155" s="249">
        <v>11200</v>
      </c>
      <c r="I155" s="249">
        <v>5</v>
      </c>
      <c r="J155" s="276">
        <v>8</v>
      </c>
      <c r="K155" s="276">
        <v>2</v>
      </c>
      <c r="L155" s="276">
        <v>2</v>
      </c>
      <c r="M155" s="276">
        <v>2</v>
      </c>
      <c r="N155" s="276">
        <v>2</v>
      </c>
      <c r="O155" s="260">
        <v>4</v>
      </c>
      <c r="P155" s="135">
        <v>0</v>
      </c>
      <c r="Q155" s="135">
        <v>0</v>
      </c>
    </row>
    <row r="156" spans="2:17" x14ac:dyDescent="0.25">
      <c r="B156" s="274" t="s">
        <v>85</v>
      </c>
      <c r="C156" s="436"/>
      <c r="D156" s="276">
        <v>0</v>
      </c>
      <c r="E156" s="276">
        <v>0</v>
      </c>
      <c r="F156" s="276">
        <v>39</v>
      </c>
      <c r="G156" s="276">
        <v>0</v>
      </c>
      <c r="H156" s="276">
        <v>114345</v>
      </c>
      <c r="I156" s="276">
        <v>0</v>
      </c>
      <c r="J156" s="276">
        <v>21</v>
      </c>
      <c r="K156" s="276">
        <v>13</v>
      </c>
      <c r="L156" s="276">
        <v>11</v>
      </c>
      <c r="M156" s="276">
        <v>0</v>
      </c>
      <c r="N156" s="276">
        <v>0</v>
      </c>
      <c r="O156" s="260">
        <f t="shared" si="24"/>
        <v>11</v>
      </c>
      <c r="P156" s="114">
        <v>0</v>
      </c>
      <c r="Q156" s="114">
        <v>0</v>
      </c>
    </row>
    <row r="157" spans="2:17" x14ac:dyDescent="0.25">
      <c r="B157" s="402"/>
      <c r="C157" s="403"/>
      <c r="D157" s="277">
        <f>D152+D153+D154+D155+D156</f>
        <v>0</v>
      </c>
      <c r="E157" s="277">
        <f t="shared" ref="E157:N157" si="25">E152+E153+E154+E155+E156</f>
        <v>0</v>
      </c>
      <c r="F157" s="277">
        <f t="shared" si="25"/>
        <v>263</v>
      </c>
      <c r="G157" s="277">
        <f t="shared" si="25"/>
        <v>5617998.5999999996</v>
      </c>
      <c r="H157" s="277">
        <f t="shared" si="25"/>
        <v>397424</v>
      </c>
      <c r="I157" s="277">
        <f t="shared" si="25"/>
        <v>166</v>
      </c>
      <c r="J157" s="277">
        <f t="shared" si="25"/>
        <v>236</v>
      </c>
      <c r="K157" s="277">
        <f t="shared" si="25"/>
        <v>66</v>
      </c>
      <c r="L157" s="277">
        <f t="shared" si="25"/>
        <v>64</v>
      </c>
      <c r="M157" s="277">
        <f t="shared" si="25"/>
        <v>46</v>
      </c>
      <c r="N157" s="277">
        <f t="shared" si="25"/>
        <v>43</v>
      </c>
      <c r="O157" s="277">
        <f>N157+L157</f>
        <v>107</v>
      </c>
      <c r="P157" s="277">
        <f t="shared" ref="P157:Q157" si="26">P152+P153+P154+P155+P156</f>
        <v>63</v>
      </c>
      <c r="Q157" s="277">
        <f t="shared" si="26"/>
        <v>4</v>
      </c>
    </row>
    <row r="160" spans="2:17" ht="18.75" x14ac:dyDescent="0.3">
      <c r="B160" s="451" t="s">
        <v>334</v>
      </c>
      <c r="C160" s="451"/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  <c r="N160" s="272"/>
      <c r="O160" s="272"/>
      <c r="P160" s="272"/>
      <c r="Q160" s="272"/>
    </row>
    <row r="161" spans="2:17" x14ac:dyDescent="0.25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</row>
    <row r="162" spans="2:17" x14ac:dyDescent="0.25">
      <c r="B162" s="406" t="s">
        <v>5</v>
      </c>
      <c r="C162" s="406" t="s">
        <v>12</v>
      </c>
      <c r="D162" s="406" t="s">
        <v>6</v>
      </c>
      <c r="E162" s="406" t="s">
        <v>17</v>
      </c>
      <c r="F162" s="406" t="s">
        <v>15</v>
      </c>
      <c r="G162" s="406" t="s">
        <v>100</v>
      </c>
      <c r="H162" s="406" t="s">
        <v>14</v>
      </c>
      <c r="I162" s="406" t="s">
        <v>13</v>
      </c>
      <c r="J162" s="406" t="s">
        <v>8</v>
      </c>
      <c r="K162" s="398" t="s">
        <v>113</v>
      </c>
      <c r="L162" s="409"/>
      <c r="M162" s="409"/>
      <c r="N162" s="409"/>
      <c r="O162" s="399"/>
      <c r="P162" s="394" t="s">
        <v>16</v>
      </c>
      <c r="Q162" s="395"/>
    </row>
    <row r="163" spans="2:17" ht="30" x14ac:dyDescent="0.25">
      <c r="B163" s="407"/>
      <c r="C163" s="407"/>
      <c r="D163" s="407"/>
      <c r="E163" s="407"/>
      <c r="F163" s="407"/>
      <c r="G163" s="407"/>
      <c r="H163" s="407"/>
      <c r="I163" s="407"/>
      <c r="J163" s="407"/>
      <c r="K163" s="398" t="s">
        <v>1</v>
      </c>
      <c r="L163" s="399"/>
      <c r="M163" s="398" t="s">
        <v>2</v>
      </c>
      <c r="N163" s="399"/>
      <c r="O163" s="273" t="s">
        <v>10</v>
      </c>
      <c r="P163" s="396"/>
      <c r="Q163" s="397"/>
    </row>
    <row r="164" spans="2:17" x14ac:dyDescent="0.25">
      <c r="B164" s="408"/>
      <c r="C164" s="408"/>
      <c r="D164" s="408"/>
      <c r="E164" s="408"/>
      <c r="F164" s="408"/>
      <c r="G164" s="408"/>
      <c r="H164" s="408"/>
      <c r="I164" s="408"/>
      <c r="J164" s="408"/>
      <c r="K164" s="273" t="s">
        <v>4</v>
      </c>
      <c r="L164" s="273" t="s">
        <v>3</v>
      </c>
      <c r="M164" s="273" t="s">
        <v>4</v>
      </c>
      <c r="N164" s="273" t="s">
        <v>3</v>
      </c>
      <c r="O164" s="273" t="s">
        <v>3</v>
      </c>
      <c r="P164" s="278" t="s">
        <v>1</v>
      </c>
      <c r="Q164" s="278" t="s">
        <v>2</v>
      </c>
    </row>
    <row r="165" spans="2:17" x14ac:dyDescent="0.25">
      <c r="B165" s="275" t="s">
        <v>0</v>
      </c>
      <c r="C165" s="400">
        <v>42899</v>
      </c>
      <c r="D165" s="260">
        <v>0</v>
      </c>
      <c r="E165" s="260">
        <v>0</v>
      </c>
      <c r="F165" s="260">
        <v>144</v>
      </c>
      <c r="G165" s="245">
        <v>3937015</v>
      </c>
      <c r="H165" s="245">
        <v>166700</v>
      </c>
      <c r="I165" s="260">
        <v>118</v>
      </c>
      <c r="J165" s="260">
        <v>122</v>
      </c>
      <c r="K165" s="260">
        <v>42</v>
      </c>
      <c r="L165" s="260">
        <v>34</v>
      </c>
      <c r="M165" s="260">
        <v>45</v>
      </c>
      <c r="N165" s="260">
        <v>43</v>
      </c>
      <c r="O165" s="260">
        <v>77</v>
      </c>
      <c r="P165" s="261">
        <v>86</v>
      </c>
      <c r="Q165" s="246">
        <v>8</v>
      </c>
    </row>
    <row r="166" spans="2:17" x14ac:dyDescent="0.25">
      <c r="B166" s="274" t="s">
        <v>24</v>
      </c>
      <c r="C166" s="401"/>
      <c r="D166" s="262">
        <v>0</v>
      </c>
      <c r="E166" s="262">
        <v>0</v>
      </c>
      <c r="F166" s="262">
        <v>41</v>
      </c>
      <c r="G166" s="110">
        <v>1118528</v>
      </c>
      <c r="H166" s="110">
        <v>19900</v>
      </c>
      <c r="I166" s="262">
        <v>50</v>
      </c>
      <c r="J166" s="262">
        <v>94</v>
      </c>
      <c r="K166" s="262">
        <v>25</v>
      </c>
      <c r="L166" s="262">
        <v>25</v>
      </c>
      <c r="M166" s="262">
        <v>2</v>
      </c>
      <c r="N166" s="262">
        <v>2</v>
      </c>
      <c r="O166" s="260">
        <f t="shared" ref="O166:O167" si="27">N166+L166</f>
        <v>27</v>
      </c>
      <c r="P166" s="262">
        <v>18</v>
      </c>
      <c r="Q166" s="110">
        <v>0</v>
      </c>
    </row>
    <row r="167" spans="2:17" x14ac:dyDescent="0.25">
      <c r="B167" s="274" t="s">
        <v>25</v>
      </c>
      <c r="C167" s="401"/>
      <c r="D167" s="263">
        <v>0</v>
      </c>
      <c r="E167" s="263">
        <v>0</v>
      </c>
      <c r="F167" s="270">
        <v>71</v>
      </c>
      <c r="G167" s="271">
        <v>424343</v>
      </c>
      <c r="H167" s="271">
        <v>4260</v>
      </c>
      <c r="I167" s="270">
        <v>58</v>
      </c>
      <c r="J167" s="270">
        <v>24</v>
      </c>
      <c r="K167" s="270">
        <v>12</v>
      </c>
      <c r="L167" s="270">
        <v>11</v>
      </c>
      <c r="M167" s="263">
        <v>0</v>
      </c>
      <c r="N167" s="264">
        <v>0</v>
      </c>
      <c r="O167" s="260">
        <f t="shared" si="27"/>
        <v>11</v>
      </c>
      <c r="P167" s="265">
        <v>6</v>
      </c>
      <c r="Q167" s="112">
        <v>0</v>
      </c>
    </row>
    <row r="168" spans="2:17" x14ac:dyDescent="0.25">
      <c r="B168" s="275" t="s">
        <v>161</v>
      </c>
      <c r="C168" s="401"/>
      <c r="D168" s="249">
        <v>0</v>
      </c>
      <c r="E168" s="249">
        <v>0</v>
      </c>
      <c r="F168" s="250">
        <v>0</v>
      </c>
      <c r="G168" s="249">
        <v>59200</v>
      </c>
      <c r="H168" s="249">
        <v>6610</v>
      </c>
      <c r="I168" s="249">
        <v>5</v>
      </c>
      <c r="J168" s="276">
        <v>8</v>
      </c>
      <c r="K168" s="276">
        <v>7</v>
      </c>
      <c r="L168" s="276">
        <v>7</v>
      </c>
      <c r="M168" s="276">
        <v>2</v>
      </c>
      <c r="N168" s="276">
        <v>2</v>
      </c>
      <c r="O168" s="260">
        <v>4</v>
      </c>
      <c r="P168" s="135">
        <v>5</v>
      </c>
      <c r="Q168" s="135">
        <v>0</v>
      </c>
    </row>
    <row r="169" spans="2:17" x14ac:dyDescent="0.25">
      <c r="B169" s="274" t="s">
        <v>85</v>
      </c>
      <c r="C169" s="436"/>
      <c r="D169" s="276">
        <v>0</v>
      </c>
      <c r="E169" s="276">
        <v>0</v>
      </c>
      <c r="F169" s="276">
        <v>30</v>
      </c>
      <c r="G169" s="276">
        <v>0</v>
      </c>
      <c r="H169" s="276">
        <v>182537</v>
      </c>
      <c r="I169" s="276">
        <v>0</v>
      </c>
      <c r="J169" s="276">
        <v>47</v>
      </c>
      <c r="K169" s="276">
        <v>42</v>
      </c>
      <c r="L169" s="276">
        <v>35</v>
      </c>
      <c r="M169" s="276">
        <v>0</v>
      </c>
      <c r="N169" s="276">
        <v>0</v>
      </c>
      <c r="O169" s="260">
        <f t="shared" ref="O169" si="28">N169+L169</f>
        <v>35</v>
      </c>
      <c r="P169" s="114">
        <v>138</v>
      </c>
      <c r="Q169" s="114">
        <v>0</v>
      </c>
    </row>
    <row r="170" spans="2:17" x14ac:dyDescent="0.25">
      <c r="B170" s="402"/>
      <c r="C170" s="403"/>
      <c r="D170" s="277">
        <f>D165+D166+D167+D168+D169</f>
        <v>0</v>
      </c>
      <c r="E170" s="277">
        <f t="shared" ref="E170:N170" si="29">E165+E166+E167+E168+E169</f>
        <v>0</v>
      </c>
      <c r="F170" s="277">
        <f t="shared" si="29"/>
        <v>286</v>
      </c>
      <c r="G170" s="277">
        <f t="shared" si="29"/>
        <v>5539086</v>
      </c>
      <c r="H170" s="277">
        <f t="shared" si="29"/>
        <v>380007</v>
      </c>
      <c r="I170" s="277">
        <f t="shared" si="29"/>
        <v>231</v>
      </c>
      <c r="J170" s="277">
        <f t="shared" si="29"/>
        <v>295</v>
      </c>
      <c r="K170" s="277">
        <f t="shared" si="29"/>
        <v>128</v>
      </c>
      <c r="L170" s="277">
        <f t="shared" si="29"/>
        <v>112</v>
      </c>
      <c r="M170" s="277">
        <f t="shared" si="29"/>
        <v>49</v>
      </c>
      <c r="N170" s="277">
        <f t="shared" si="29"/>
        <v>47</v>
      </c>
      <c r="O170" s="277">
        <f>N170+L170</f>
        <v>159</v>
      </c>
      <c r="P170" s="277">
        <f t="shared" ref="P170:Q170" si="30">P165+P166+P167+P168+P169</f>
        <v>253</v>
      </c>
      <c r="Q170" s="277">
        <f t="shared" si="30"/>
        <v>8</v>
      </c>
    </row>
    <row r="173" spans="2:17" ht="18.75" x14ac:dyDescent="0.3">
      <c r="B173" s="451" t="s">
        <v>335</v>
      </c>
      <c r="C173" s="451"/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272"/>
      <c r="O173" s="272"/>
      <c r="P173" s="272"/>
      <c r="Q173" s="272"/>
    </row>
    <row r="174" spans="2:17" x14ac:dyDescent="0.25"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</row>
    <row r="175" spans="2:17" x14ac:dyDescent="0.25">
      <c r="B175" s="406" t="s">
        <v>5</v>
      </c>
      <c r="C175" s="406" t="s">
        <v>12</v>
      </c>
      <c r="D175" s="406" t="s">
        <v>6</v>
      </c>
      <c r="E175" s="406" t="s">
        <v>17</v>
      </c>
      <c r="F175" s="406" t="s">
        <v>15</v>
      </c>
      <c r="G175" s="406" t="s">
        <v>100</v>
      </c>
      <c r="H175" s="406" t="s">
        <v>14</v>
      </c>
      <c r="I175" s="406" t="s">
        <v>13</v>
      </c>
      <c r="J175" s="406" t="s">
        <v>8</v>
      </c>
      <c r="K175" s="398" t="s">
        <v>113</v>
      </c>
      <c r="L175" s="409"/>
      <c r="M175" s="409"/>
      <c r="N175" s="409"/>
      <c r="O175" s="399"/>
      <c r="P175" s="394" t="s">
        <v>16</v>
      </c>
      <c r="Q175" s="395"/>
    </row>
    <row r="176" spans="2:17" ht="30" x14ac:dyDescent="0.25">
      <c r="B176" s="407"/>
      <c r="C176" s="407"/>
      <c r="D176" s="407"/>
      <c r="E176" s="407"/>
      <c r="F176" s="407"/>
      <c r="G176" s="407"/>
      <c r="H176" s="407"/>
      <c r="I176" s="407"/>
      <c r="J176" s="407"/>
      <c r="K176" s="398" t="s">
        <v>1</v>
      </c>
      <c r="L176" s="399"/>
      <c r="M176" s="398" t="s">
        <v>2</v>
      </c>
      <c r="N176" s="399"/>
      <c r="O176" s="273" t="s">
        <v>10</v>
      </c>
      <c r="P176" s="396"/>
      <c r="Q176" s="397"/>
    </row>
    <row r="177" spans="2:17" x14ac:dyDescent="0.25">
      <c r="B177" s="408"/>
      <c r="C177" s="408"/>
      <c r="D177" s="408"/>
      <c r="E177" s="408"/>
      <c r="F177" s="408"/>
      <c r="G177" s="408"/>
      <c r="H177" s="408"/>
      <c r="I177" s="408"/>
      <c r="J177" s="408"/>
      <c r="K177" s="273" t="s">
        <v>4</v>
      </c>
      <c r="L177" s="273" t="s">
        <v>3</v>
      </c>
      <c r="M177" s="273" t="s">
        <v>4</v>
      </c>
      <c r="N177" s="273" t="s">
        <v>3</v>
      </c>
      <c r="O177" s="273" t="s">
        <v>3</v>
      </c>
      <c r="P177" s="278" t="s">
        <v>1</v>
      </c>
      <c r="Q177" s="278" t="s">
        <v>2</v>
      </c>
    </row>
    <row r="178" spans="2:17" x14ac:dyDescent="0.25">
      <c r="B178" s="275" t="s">
        <v>0</v>
      </c>
      <c r="C178" s="400">
        <v>42900</v>
      </c>
      <c r="D178" s="260">
        <v>0</v>
      </c>
      <c r="E178" s="260">
        <v>0</v>
      </c>
      <c r="F178" s="260">
        <v>166</v>
      </c>
      <c r="G178" s="245">
        <v>4832570.5999999996</v>
      </c>
      <c r="H178" s="245">
        <v>275080.40000000002</v>
      </c>
      <c r="I178" s="260">
        <v>128</v>
      </c>
      <c r="J178" s="260">
        <v>100</v>
      </c>
      <c r="K178" s="260">
        <v>43</v>
      </c>
      <c r="L178" s="260">
        <v>41</v>
      </c>
      <c r="M178" s="260">
        <v>53</v>
      </c>
      <c r="N178" s="260">
        <v>49</v>
      </c>
      <c r="O178" s="260">
        <v>90</v>
      </c>
      <c r="P178" s="261">
        <v>86</v>
      </c>
      <c r="Q178" s="246">
        <v>10</v>
      </c>
    </row>
    <row r="179" spans="2:17" x14ac:dyDescent="0.25">
      <c r="B179" s="274" t="s">
        <v>24</v>
      </c>
      <c r="C179" s="401"/>
      <c r="D179" s="262">
        <v>0</v>
      </c>
      <c r="E179" s="262">
        <v>0</v>
      </c>
      <c r="F179" s="262">
        <v>117</v>
      </c>
      <c r="G179" s="110">
        <v>1582999</v>
      </c>
      <c r="H179" s="110">
        <v>378020</v>
      </c>
      <c r="I179" s="262">
        <v>50</v>
      </c>
      <c r="J179" s="262">
        <v>150</v>
      </c>
      <c r="K179" s="262">
        <v>25</v>
      </c>
      <c r="L179" s="262">
        <v>26</v>
      </c>
      <c r="M179" s="262">
        <v>2</v>
      </c>
      <c r="N179" s="262">
        <v>2</v>
      </c>
      <c r="O179" s="260">
        <v>27</v>
      </c>
      <c r="P179" s="262">
        <v>18</v>
      </c>
      <c r="Q179" s="110">
        <v>0</v>
      </c>
    </row>
    <row r="180" spans="2:17" x14ac:dyDescent="0.25">
      <c r="B180" s="274" t="s">
        <v>25</v>
      </c>
      <c r="C180" s="401"/>
      <c r="D180" s="263">
        <v>0</v>
      </c>
      <c r="E180" s="263">
        <v>0</v>
      </c>
      <c r="F180" s="270">
        <v>60</v>
      </c>
      <c r="G180" s="271">
        <v>411253</v>
      </c>
      <c r="H180" s="271">
        <v>3738</v>
      </c>
      <c r="I180" s="270">
        <v>48</v>
      </c>
      <c r="J180" s="270">
        <v>24</v>
      </c>
      <c r="K180" s="270">
        <v>12</v>
      </c>
      <c r="L180" s="270">
        <v>13</v>
      </c>
      <c r="M180" s="263">
        <v>0</v>
      </c>
      <c r="N180" s="264">
        <v>0</v>
      </c>
      <c r="O180" s="260">
        <f t="shared" ref="O180" si="31">N180+L180</f>
        <v>13</v>
      </c>
      <c r="P180" s="265">
        <v>7</v>
      </c>
      <c r="Q180" s="112">
        <v>0</v>
      </c>
    </row>
    <row r="181" spans="2:17" x14ac:dyDescent="0.25">
      <c r="B181" s="275" t="s">
        <v>161</v>
      </c>
      <c r="C181" s="401"/>
      <c r="D181" s="249">
        <v>0</v>
      </c>
      <c r="E181" s="249">
        <v>0</v>
      </c>
      <c r="F181" s="250">
        <v>0</v>
      </c>
      <c r="G181" s="249">
        <v>69370</v>
      </c>
      <c r="H181" s="249">
        <v>5165</v>
      </c>
      <c r="I181" s="249">
        <v>5</v>
      </c>
      <c r="J181" s="276">
        <v>8</v>
      </c>
      <c r="K181" s="276">
        <v>7</v>
      </c>
      <c r="L181" s="276">
        <v>7</v>
      </c>
      <c r="M181" s="276">
        <v>2</v>
      </c>
      <c r="N181" s="276">
        <v>2</v>
      </c>
      <c r="O181" s="260">
        <v>4</v>
      </c>
      <c r="P181" s="135">
        <v>5</v>
      </c>
      <c r="Q181" s="135">
        <v>0</v>
      </c>
    </row>
    <row r="182" spans="2:17" x14ac:dyDescent="0.25">
      <c r="B182" s="274" t="s">
        <v>85</v>
      </c>
      <c r="C182" s="436"/>
      <c r="D182" s="276">
        <v>0</v>
      </c>
      <c r="E182" s="276">
        <v>0</v>
      </c>
      <c r="F182" s="276">
        <v>60</v>
      </c>
      <c r="G182" s="276">
        <v>0</v>
      </c>
      <c r="H182" s="276">
        <v>129539</v>
      </c>
      <c r="I182" s="276">
        <v>0</v>
      </c>
      <c r="J182" s="276">
        <v>43</v>
      </c>
      <c r="K182" s="276">
        <v>35</v>
      </c>
      <c r="L182" s="276">
        <v>40</v>
      </c>
      <c r="M182" s="276">
        <v>0</v>
      </c>
      <c r="N182" s="276">
        <v>0</v>
      </c>
      <c r="O182" s="260">
        <f t="shared" ref="O182" si="32">N182+L182</f>
        <v>40</v>
      </c>
      <c r="P182" s="114">
        <v>0</v>
      </c>
      <c r="Q182" s="114">
        <v>0</v>
      </c>
    </row>
    <row r="183" spans="2:17" x14ac:dyDescent="0.25">
      <c r="B183" s="402"/>
      <c r="C183" s="403"/>
      <c r="D183" s="277">
        <f>D178+D179+D180+D181+D182</f>
        <v>0</v>
      </c>
      <c r="E183" s="277">
        <f t="shared" ref="E183:N183" si="33">E178+E179+E180+E181+E182</f>
        <v>0</v>
      </c>
      <c r="F183" s="277">
        <f t="shared" si="33"/>
        <v>403</v>
      </c>
      <c r="G183" s="277">
        <f t="shared" si="33"/>
        <v>6896192.5999999996</v>
      </c>
      <c r="H183" s="277">
        <f t="shared" si="33"/>
        <v>791542.4</v>
      </c>
      <c r="I183" s="277">
        <f t="shared" si="33"/>
        <v>231</v>
      </c>
      <c r="J183" s="277">
        <f t="shared" si="33"/>
        <v>325</v>
      </c>
      <c r="K183" s="277">
        <f t="shared" si="33"/>
        <v>122</v>
      </c>
      <c r="L183" s="277">
        <f t="shared" si="33"/>
        <v>127</v>
      </c>
      <c r="M183" s="277">
        <f t="shared" si="33"/>
        <v>57</v>
      </c>
      <c r="N183" s="277">
        <f t="shared" si="33"/>
        <v>53</v>
      </c>
      <c r="O183" s="277">
        <f>N183+L183</f>
        <v>180</v>
      </c>
      <c r="P183" s="277">
        <f t="shared" ref="P183:Q183" si="34">P178+P179+P180+P181+P182</f>
        <v>116</v>
      </c>
      <c r="Q183" s="277">
        <f t="shared" si="34"/>
        <v>10</v>
      </c>
    </row>
    <row r="186" spans="2:17" ht="18.75" x14ac:dyDescent="0.3">
      <c r="B186" s="451" t="s">
        <v>336</v>
      </c>
      <c r="C186" s="451"/>
      <c r="D186" s="451"/>
      <c r="E186" s="451"/>
      <c r="F186" s="451"/>
      <c r="G186" s="451"/>
      <c r="H186" s="451"/>
      <c r="I186" s="451"/>
      <c r="J186" s="451"/>
      <c r="K186" s="451"/>
      <c r="L186" s="451"/>
      <c r="M186" s="451"/>
      <c r="N186" s="272"/>
      <c r="O186" s="272"/>
      <c r="P186" s="272"/>
      <c r="Q186" s="272"/>
    </row>
    <row r="187" spans="2:17" x14ac:dyDescent="0.25"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</row>
    <row r="188" spans="2:17" x14ac:dyDescent="0.25">
      <c r="B188" s="406" t="s">
        <v>5</v>
      </c>
      <c r="C188" s="406" t="s">
        <v>12</v>
      </c>
      <c r="D188" s="406" t="s">
        <v>6</v>
      </c>
      <c r="E188" s="406" t="s">
        <v>17</v>
      </c>
      <c r="F188" s="406" t="s">
        <v>15</v>
      </c>
      <c r="G188" s="406" t="s">
        <v>100</v>
      </c>
      <c r="H188" s="406" t="s">
        <v>14</v>
      </c>
      <c r="I188" s="406" t="s">
        <v>13</v>
      </c>
      <c r="J188" s="406" t="s">
        <v>8</v>
      </c>
      <c r="K188" s="398" t="s">
        <v>113</v>
      </c>
      <c r="L188" s="409"/>
      <c r="M188" s="409"/>
      <c r="N188" s="409"/>
      <c r="O188" s="399"/>
      <c r="P188" s="394" t="s">
        <v>16</v>
      </c>
      <c r="Q188" s="395"/>
    </row>
    <row r="189" spans="2:17" ht="30" x14ac:dyDescent="0.25">
      <c r="B189" s="407"/>
      <c r="C189" s="407"/>
      <c r="D189" s="407"/>
      <c r="E189" s="407"/>
      <c r="F189" s="407"/>
      <c r="G189" s="407"/>
      <c r="H189" s="407"/>
      <c r="I189" s="407"/>
      <c r="J189" s="407"/>
      <c r="K189" s="398" t="s">
        <v>1</v>
      </c>
      <c r="L189" s="399"/>
      <c r="M189" s="398" t="s">
        <v>2</v>
      </c>
      <c r="N189" s="399"/>
      <c r="O189" s="273" t="s">
        <v>10</v>
      </c>
      <c r="P189" s="396"/>
      <c r="Q189" s="397"/>
    </row>
    <row r="190" spans="2:17" x14ac:dyDescent="0.25">
      <c r="B190" s="408"/>
      <c r="C190" s="408"/>
      <c r="D190" s="408"/>
      <c r="E190" s="408"/>
      <c r="F190" s="408"/>
      <c r="G190" s="408"/>
      <c r="H190" s="408"/>
      <c r="I190" s="408"/>
      <c r="J190" s="408"/>
      <c r="K190" s="273" t="s">
        <v>4</v>
      </c>
      <c r="L190" s="273" t="s">
        <v>3</v>
      </c>
      <c r="M190" s="273" t="s">
        <v>4</v>
      </c>
      <c r="N190" s="273" t="s">
        <v>3</v>
      </c>
      <c r="O190" s="273" t="s">
        <v>3</v>
      </c>
      <c r="P190" s="278" t="s">
        <v>1</v>
      </c>
      <c r="Q190" s="278" t="s">
        <v>2</v>
      </c>
    </row>
    <row r="191" spans="2:17" x14ac:dyDescent="0.25">
      <c r="B191" s="275" t="s">
        <v>0</v>
      </c>
      <c r="C191" s="400">
        <v>42901</v>
      </c>
      <c r="D191" s="260">
        <v>0</v>
      </c>
      <c r="E191" s="260">
        <v>0</v>
      </c>
      <c r="F191" s="260">
        <v>72</v>
      </c>
      <c r="G191" s="245">
        <v>1657616.4</v>
      </c>
      <c r="H191" s="245">
        <v>207602</v>
      </c>
      <c r="I191" s="260">
        <v>78</v>
      </c>
      <c r="J191" s="260">
        <v>56</v>
      </c>
      <c r="K191" s="260">
        <v>45</v>
      </c>
      <c r="L191" s="260">
        <v>40</v>
      </c>
      <c r="M191" s="260">
        <v>59</v>
      </c>
      <c r="N191" s="260">
        <v>47</v>
      </c>
      <c r="O191" s="260">
        <v>87</v>
      </c>
      <c r="P191" s="261">
        <v>79</v>
      </c>
      <c r="Q191" s="246">
        <v>8</v>
      </c>
    </row>
    <row r="192" spans="2:17" x14ac:dyDescent="0.25">
      <c r="B192" s="274" t="s">
        <v>24</v>
      </c>
      <c r="C192" s="401"/>
      <c r="D192" s="262">
        <v>0</v>
      </c>
      <c r="E192" s="262">
        <v>0</v>
      </c>
      <c r="F192" s="262">
        <v>153</v>
      </c>
      <c r="G192" s="110">
        <v>1533830</v>
      </c>
      <c r="H192" s="110">
        <v>212302</v>
      </c>
      <c r="I192" s="262">
        <v>55</v>
      </c>
      <c r="J192" s="262">
        <v>135</v>
      </c>
      <c r="K192" s="262">
        <v>29</v>
      </c>
      <c r="L192" s="262">
        <v>28</v>
      </c>
      <c r="M192" s="262">
        <v>0</v>
      </c>
      <c r="N192" s="262">
        <v>0</v>
      </c>
      <c r="O192" s="260">
        <f t="shared" ref="O192:O195" si="35">N192+L192</f>
        <v>28</v>
      </c>
      <c r="P192" s="262">
        <v>18</v>
      </c>
      <c r="Q192" s="110">
        <v>0</v>
      </c>
    </row>
    <row r="193" spans="2:17" x14ac:dyDescent="0.25">
      <c r="B193" s="274" t="s">
        <v>25</v>
      </c>
      <c r="C193" s="401"/>
      <c r="D193" s="263">
        <v>0</v>
      </c>
      <c r="E193" s="263">
        <v>0</v>
      </c>
      <c r="F193" s="270">
        <v>71</v>
      </c>
      <c r="G193" s="271">
        <v>430614</v>
      </c>
      <c r="H193" s="271">
        <v>3858</v>
      </c>
      <c r="I193" s="270">
        <v>48</v>
      </c>
      <c r="J193" s="270">
        <v>25</v>
      </c>
      <c r="K193" s="270">
        <v>10</v>
      </c>
      <c r="L193" s="270">
        <v>10</v>
      </c>
      <c r="M193" s="263">
        <v>0</v>
      </c>
      <c r="N193" s="264">
        <v>0</v>
      </c>
      <c r="O193" s="260">
        <f t="shared" si="35"/>
        <v>10</v>
      </c>
      <c r="P193" s="265">
        <v>6</v>
      </c>
      <c r="Q193" s="112">
        <v>0</v>
      </c>
    </row>
    <row r="194" spans="2:17" x14ac:dyDescent="0.25">
      <c r="B194" s="275" t="s">
        <v>161</v>
      </c>
      <c r="C194" s="401"/>
      <c r="D194" s="249">
        <v>0</v>
      </c>
      <c r="E194" s="249">
        <v>0</v>
      </c>
      <c r="F194" s="250">
        <v>0</v>
      </c>
      <c r="G194" s="249">
        <v>88350</v>
      </c>
      <c r="H194" s="249">
        <v>4390</v>
      </c>
      <c r="I194" s="249">
        <v>7</v>
      </c>
      <c r="J194" s="276">
        <v>7</v>
      </c>
      <c r="K194" s="276">
        <v>7</v>
      </c>
      <c r="L194" s="276">
        <v>7</v>
      </c>
      <c r="M194" s="276">
        <v>2</v>
      </c>
      <c r="N194" s="276">
        <v>2</v>
      </c>
      <c r="O194" s="260">
        <f t="shared" si="35"/>
        <v>9</v>
      </c>
      <c r="P194" s="135">
        <v>5</v>
      </c>
      <c r="Q194" s="135">
        <v>0</v>
      </c>
    </row>
    <row r="195" spans="2:17" x14ac:dyDescent="0.25">
      <c r="B195" s="274" t="s">
        <v>85</v>
      </c>
      <c r="C195" s="436"/>
      <c r="D195" s="276">
        <v>0</v>
      </c>
      <c r="E195" s="276">
        <v>0</v>
      </c>
      <c r="F195" s="276">
        <v>36</v>
      </c>
      <c r="G195" s="276">
        <v>0</v>
      </c>
      <c r="H195" s="276">
        <v>125252</v>
      </c>
      <c r="I195" s="276">
        <v>0</v>
      </c>
      <c r="J195" s="276">
        <v>39</v>
      </c>
      <c r="K195" s="276">
        <v>40</v>
      </c>
      <c r="L195" s="276">
        <v>43</v>
      </c>
      <c r="M195" s="276">
        <v>0</v>
      </c>
      <c r="N195" s="276">
        <v>0</v>
      </c>
      <c r="O195" s="260">
        <f t="shared" si="35"/>
        <v>43</v>
      </c>
      <c r="P195" s="114">
        <v>142</v>
      </c>
      <c r="Q195" s="114">
        <v>0</v>
      </c>
    </row>
    <row r="196" spans="2:17" x14ac:dyDescent="0.25">
      <c r="B196" s="402"/>
      <c r="C196" s="403"/>
      <c r="D196" s="277">
        <f>D191+D192+D193+D194+D195</f>
        <v>0</v>
      </c>
      <c r="E196" s="277">
        <f t="shared" ref="E196:N196" si="36">E191+E192+E193+E194+E195</f>
        <v>0</v>
      </c>
      <c r="F196" s="277">
        <f t="shared" si="36"/>
        <v>332</v>
      </c>
      <c r="G196" s="277">
        <f t="shared" si="36"/>
        <v>3710410.4</v>
      </c>
      <c r="H196" s="277">
        <f t="shared" si="36"/>
        <v>553404</v>
      </c>
      <c r="I196" s="277">
        <f t="shared" si="36"/>
        <v>188</v>
      </c>
      <c r="J196" s="277">
        <f t="shared" si="36"/>
        <v>262</v>
      </c>
      <c r="K196" s="277">
        <f t="shared" si="36"/>
        <v>131</v>
      </c>
      <c r="L196" s="277">
        <f t="shared" si="36"/>
        <v>128</v>
      </c>
      <c r="M196" s="277">
        <f t="shared" si="36"/>
        <v>61</v>
      </c>
      <c r="N196" s="277">
        <f t="shared" si="36"/>
        <v>49</v>
      </c>
      <c r="O196" s="277">
        <f>N196+L196</f>
        <v>177</v>
      </c>
      <c r="P196" s="277">
        <f t="shared" ref="P196:Q196" si="37">P191+P192+P193+P194+P195</f>
        <v>250</v>
      </c>
      <c r="Q196" s="277">
        <f t="shared" si="37"/>
        <v>8</v>
      </c>
    </row>
    <row r="199" spans="2:17" ht="18.75" x14ac:dyDescent="0.3">
      <c r="B199" s="451" t="s">
        <v>337</v>
      </c>
      <c r="C199" s="451"/>
      <c r="D199" s="451"/>
      <c r="E199" s="451"/>
      <c r="F199" s="451"/>
      <c r="G199" s="451"/>
      <c r="H199" s="451"/>
      <c r="I199" s="451"/>
      <c r="J199" s="451"/>
      <c r="K199" s="451"/>
      <c r="L199" s="451"/>
      <c r="M199" s="451"/>
      <c r="N199" s="272"/>
      <c r="O199" s="272"/>
      <c r="P199" s="272"/>
      <c r="Q199" s="272"/>
    </row>
    <row r="200" spans="2:17" x14ac:dyDescent="0.25"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</row>
    <row r="201" spans="2:17" x14ac:dyDescent="0.25">
      <c r="B201" s="406" t="s">
        <v>5</v>
      </c>
      <c r="C201" s="406" t="s">
        <v>12</v>
      </c>
      <c r="D201" s="406" t="s">
        <v>6</v>
      </c>
      <c r="E201" s="406" t="s">
        <v>17</v>
      </c>
      <c r="F201" s="406" t="s">
        <v>15</v>
      </c>
      <c r="G201" s="406" t="s">
        <v>100</v>
      </c>
      <c r="H201" s="406" t="s">
        <v>14</v>
      </c>
      <c r="I201" s="406" t="s">
        <v>13</v>
      </c>
      <c r="J201" s="406" t="s">
        <v>8</v>
      </c>
      <c r="K201" s="398" t="s">
        <v>113</v>
      </c>
      <c r="L201" s="409"/>
      <c r="M201" s="409"/>
      <c r="N201" s="409"/>
      <c r="O201" s="399"/>
      <c r="P201" s="394" t="s">
        <v>16</v>
      </c>
      <c r="Q201" s="395"/>
    </row>
    <row r="202" spans="2:17" ht="30" x14ac:dyDescent="0.25">
      <c r="B202" s="407"/>
      <c r="C202" s="407"/>
      <c r="D202" s="407"/>
      <c r="E202" s="407"/>
      <c r="F202" s="407"/>
      <c r="G202" s="407"/>
      <c r="H202" s="407"/>
      <c r="I202" s="407"/>
      <c r="J202" s="407"/>
      <c r="K202" s="398" t="s">
        <v>1</v>
      </c>
      <c r="L202" s="399"/>
      <c r="M202" s="398" t="s">
        <v>2</v>
      </c>
      <c r="N202" s="399"/>
      <c r="O202" s="273" t="s">
        <v>10</v>
      </c>
      <c r="P202" s="396"/>
      <c r="Q202" s="397"/>
    </row>
    <row r="203" spans="2:17" x14ac:dyDescent="0.25">
      <c r="B203" s="408"/>
      <c r="C203" s="408"/>
      <c r="D203" s="408"/>
      <c r="E203" s="408"/>
      <c r="F203" s="408"/>
      <c r="G203" s="408"/>
      <c r="H203" s="408"/>
      <c r="I203" s="408"/>
      <c r="J203" s="408"/>
      <c r="K203" s="273" t="s">
        <v>4</v>
      </c>
      <c r="L203" s="273" t="s">
        <v>3</v>
      </c>
      <c r="M203" s="273" t="s">
        <v>4</v>
      </c>
      <c r="N203" s="273" t="s">
        <v>3</v>
      </c>
      <c r="O203" s="273" t="s">
        <v>3</v>
      </c>
      <c r="P203" s="278" t="s">
        <v>1</v>
      </c>
      <c r="Q203" s="278" t="s">
        <v>2</v>
      </c>
    </row>
    <row r="204" spans="2:17" x14ac:dyDescent="0.25">
      <c r="B204" s="275" t="s">
        <v>0</v>
      </c>
      <c r="C204" s="400">
        <v>42902</v>
      </c>
      <c r="D204" s="260">
        <v>0</v>
      </c>
      <c r="E204" s="260">
        <v>0</v>
      </c>
      <c r="F204" s="260">
        <v>136</v>
      </c>
      <c r="G204" s="245">
        <v>2962678</v>
      </c>
      <c r="H204" s="245">
        <v>156262.20000000001</v>
      </c>
      <c r="I204" s="260">
        <v>113</v>
      </c>
      <c r="J204" s="260">
        <v>49</v>
      </c>
      <c r="K204" s="260">
        <v>39</v>
      </c>
      <c r="L204" s="260">
        <v>33</v>
      </c>
      <c r="M204" s="260">
        <v>28</v>
      </c>
      <c r="N204" s="260">
        <v>27</v>
      </c>
      <c r="O204" s="260">
        <v>60</v>
      </c>
      <c r="P204" s="261">
        <v>72</v>
      </c>
      <c r="Q204" s="246">
        <v>7</v>
      </c>
    </row>
    <row r="205" spans="2:17" x14ac:dyDescent="0.25">
      <c r="B205" s="274" t="s">
        <v>24</v>
      </c>
      <c r="C205" s="401"/>
      <c r="D205" s="262">
        <v>0</v>
      </c>
      <c r="E205" s="262">
        <v>0</v>
      </c>
      <c r="F205" s="262">
        <v>94</v>
      </c>
      <c r="G205" s="110">
        <v>2020720</v>
      </c>
      <c r="H205" s="110">
        <v>36620</v>
      </c>
      <c r="I205" s="262">
        <v>44</v>
      </c>
      <c r="J205" s="262">
        <v>63</v>
      </c>
      <c r="K205" s="262">
        <v>27</v>
      </c>
      <c r="L205" s="262">
        <v>26</v>
      </c>
      <c r="M205" s="262">
        <v>5</v>
      </c>
      <c r="N205" s="262">
        <v>5</v>
      </c>
      <c r="O205" s="260">
        <f t="shared" ref="O205:O208" si="38">N205+L205</f>
        <v>31</v>
      </c>
      <c r="P205" s="262">
        <v>18</v>
      </c>
      <c r="Q205" s="110">
        <v>0</v>
      </c>
    </row>
    <row r="206" spans="2:17" x14ac:dyDescent="0.25">
      <c r="B206" s="274" t="s">
        <v>25</v>
      </c>
      <c r="C206" s="401"/>
      <c r="D206" s="263">
        <v>0</v>
      </c>
      <c r="E206" s="263">
        <v>0</v>
      </c>
      <c r="F206" s="270">
        <v>78</v>
      </c>
      <c r="G206" s="271">
        <v>418537</v>
      </c>
      <c r="H206" s="271">
        <v>3738</v>
      </c>
      <c r="I206" s="270">
        <v>44</v>
      </c>
      <c r="J206" s="270">
        <v>26</v>
      </c>
      <c r="K206" s="270">
        <v>10</v>
      </c>
      <c r="L206" s="270">
        <v>10</v>
      </c>
      <c r="M206" s="263">
        <v>0</v>
      </c>
      <c r="N206" s="264">
        <v>0</v>
      </c>
      <c r="O206" s="260">
        <f t="shared" si="38"/>
        <v>10</v>
      </c>
      <c r="P206" s="265">
        <v>6</v>
      </c>
      <c r="Q206" s="112">
        <v>0</v>
      </c>
    </row>
    <row r="207" spans="2:17" x14ac:dyDescent="0.25">
      <c r="B207" s="275" t="s">
        <v>161</v>
      </c>
      <c r="C207" s="401"/>
      <c r="D207" s="249">
        <v>0</v>
      </c>
      <c r="E207" s="249">
        <v>0</v>
      </c>
      <c r="F207" s="250">
        <v>0</v>
      </c>
      <c r="G207" s="249">
        <v>68400</v>
      </c>
      <c r="H207" s="249">
        <v>2004</v>
      </c>
      <c r="I207" s="249">
        <v>7</v>
      </c>
      <c r="J207" s="276">
        <v>7</v>
      </c>
      <c r="K207" s="276">
        <v>7</v>
      </c>
      <c r="L207" s="276">
        <v>7</v>
      </c>
      <c r="M207" s="276">
        <v>2</v>
      </c>
      <c r="N207" s="276">
        <v>2</v>
      </c>
      <c r="O207" s="260">
        <f t="shared" si="38"/>
        <v>9</v>
      </c>
      <c r="P207" s="135">
        <v>6</v>
      </c>
      <c r="Q207" s="135">
        <v>0</v>
      </c>
    </row>
    <row r="208" spans="2:17" x14ac:dyDescent="0.25">
      <c r="B208" s="274" t="s">
        <v>85</v>
      </c>
      <c r="C208" s="436"/>
      <c r="D208" s="276">
        <v>0</v>
      </c>
      <c r="E208" s="276">
        <v>0</v>
      </c>
      <c r="F208" s="276">
        <v>45</v>
      </c>
      <c r="G208" s="276">
        <v>0</v>
      </c>
      <c r="H208" s="276">
        <v>69506.5</v>
      </c>
      <c r="I208" s="276">
        <v>0</v>
      </c>
      <c r="J208" s="276">
        <v>22</v>
      </c>
      <c r="K208" s="276">
        <v>43</v>
      </c>
      <c r="L208" s="276">
        <v>41</v>
      </c>
      <c r="M208" s="276">
        <v>0</v>
      </c>
      <c r="N208" s="276">
        <v>0</v>
      </c>
      <c r="O208" s="260">
        <f t="shared" si="38"/>
        <v>41</v>
      </c>
      <c r="P208" s="114">
        <v>141</v>
      </c>
      <c r="Q208" s="114">
        <v>0</v>
      </c>
    </row>
    <row r="209" spans="2:17" x14ac:dyDescent="0.25">
      <c r="B209" s="402"/>
      <c r="C209" s="403"/>
      <c r="D209" s="277">
        <f>D204+D205+D206+D207+D208</f>
        <v>0</v>
      </c>
      <c r="E209" s="277">
        <f t="shared" ref="E209:N209" si="39">E204+E205+E206+E207+E208</f>
        <v>0</v>
      </c>
      <c r="F209" s="277">
        <f t="shared" si="39"/>
        <v>353</v>
      </c>
      <c r="G209" s="277">
        <f t="shared" si="39"/>
        <v>5470335</v>
      </c>
      <c r="H209" s="277">
        <f t="shared" si="39"/>
        <v>268130.7</v>
      </c>
      <c r="I209" s="277">
        <f t="shared" si="39"/>
        <v>208</v>
      </c>
      <c r="J209" s="277">
        <f t="shared" si="39"/>
        <v>167</v>
      </c>
      <c r="K209" s="277">
        <f t="shared" si="39"/>
        <v>126</v>
      </c>
      <c r="L209" s="277">
        <f t="shared" si="39"/>
        <v>117</v>
      </c>
      <c r="M209" s="277">
        <f t="shared" si="39"/>
        <v>35</v>
      </c>
      <c r="N209" s="277">
        <f t="shared" si="39"/>
        <v>34</v>
      </c>
      <c r="O209" s="277">
        <f>N209+L209</f>
        <v>151</v>
      </c>
      <c r="P209" s="277">
        <f t="shared" ref="P209:Q209" si="40">P204+P205+P206+P207+P208</f>
        <v>243</v>
      </c>
      <c r="Q209" s="277">
        <f t="shared" si="40"/>
        <v>7</v>
      </c>
    </row>
    <row r="210" spans="2:17" ht="17.25" customHeight="1" x14ac:dyDescent="0.25"/>
    <row r="212" spans="2:17" ht="18.75" x14ac:dyDescent="0.3">
      <c r="B212" s="451" t="s">
        <v>338</v>
      </c>
      <c r="C212" s="451"/>
      <c r="D212" s="451"/>
      <c r="E212" s="451"/>
      <c r="F212" s="451"/>
      <c r="G212" s="451"/>
      <c r="H212" s="451"/>
      <c r="I212" s="451"/>
      <c r="J212" s="451"/>
      <c r="K212" s="451"/>
      <c r="L212" s="451"/>
      <c r="M212" s="451"/>
      <c r="N212" s="272"/>
      <c r="O212" s="272"/>
      <c r="P212" s="272"/>
      <c r="Q212" s="272"/>
    </row>
    <row r="213" spans="2:17" x14ac:dyDescent="0.25"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</row>
    <row r="214" spans="2:17" x14ac:dyDescent="0.25">
      <c r="B214" s="406" t="s">
        <v>5</v>
      </c>
      <c r="C214" s="406" t="s">
        <v>12</v>
      </c>
      <c r="D214" s="406" t="s">
        <v>6</v>
      </c>
      <c r="E214" s="406" t="s">
        <v>17</v>
      </c>
      <c r="F214" s="406" t="s">
        <v>15</v>
      </c>
      <c r="G214" s="406" t="s">
        <v>100</v>
      </c>
      <c r="H214" s="406" t="s">
        <v>14</v>
      </c>
      <c r="I214" s="406" t="s">
        <v>13</v>
      </c>
      <c r="J214" s="406" t="s">
        <v>8</v>
      </c>
      <c r="K214" s="398" t="s">
        <v>113</v>
      </c>
      <c r="L214" s="409"/>
      <c r="M214" s="409"/>
      <c r="N214" s="409"/>
      <c r="O214" s="399"/>
      <c r="P214" s="394" t="s">
        <v>16</v>
      </c>
      <c r="Q214" s="395"/>
    </row>
    <row r="215" spans="2:17" ht="30" x14ac:dyDescent="0.25">
      <c r="B215" s="407"/>
      <c r="C215" s="407"/>
      <c r="D215" s="407"/>
      <c r="E215" s="407"/>
      <c r="F215" s="407"/>
      <c r="G215" s="407"/>
      <c r="H215" s="407"/>
      <c r="I215" s="407"/>
      <c r="J215" s="407"/>
      <c r="K215" s="398" t="s">
        <v>1</v>
      </c>
      <c r="L215" s="399"/>
      <c r="M215" s="398" t="s">
        <v>2</v>
      </c>
      <c r="N215" s="399"/>
      <c r="O215" s="273" t="s">
        <v>10</v>
      </c>
      <c r="P215" s="396"/>
      <c r="Q215" s="397"/>
    </row>
    <row r="216" spans="2:17" x14ac:dyDescent="0.25">
      <c r="B216" s="408"/>
      <c r="C216" s="408"/>
      <c r="D216" s="408"/>
      <c r="E216" s="408"/>
      <c r="F216" s="408"/>
      <c r="G216" s="408"/>
      <c r="H216" s="408"/>
      <c r="I216" s="408"/>
      <c r="J216" s="408"/>
      <c r="K216" s="273" t="s">
        <v>4</v>
      </c>
      <c r="L216" s="273" t="s">
        <v>3</v>
      </c>
      <c r="M216" s="273" t="s">
        <v>4</v>
      </c>
      <c r="N216" s="273" t="s">
        <v>3</v>
      </c>
      <c r="O216" s="273" t="s">
        <v>3</v>
      </c>
      <c r="P216" s="278" t="s">
        <v>1</v>
      </c>
      <c r="Q216" s="278" t="s">
        <v>2</v>
      </c>
    </row>
    <row r="217" spans="2:17" x14ac:dyDescent="0.25">
      <c r="B217" s="275" t="s">
        <v>0</v>
      </c>
      <c r="C217" s="400">
        <v>42903</v>
      </c>
      <c r="D217" s="260">
        <v>0</v>
      </c>
      <c r="E217" s="260">
        <v>0</v>
      </c>
      <c r="F217" s="260">
        <v>72</v>
      </c>
      <c r="G217" s="245">
        <v>2936705.4</v>
      </c>
      <c r="H217" s="245">
        <v>35532</v>
      </c>
      <c r="I217" s="260">
        <v>127</v>
      </c>
      <c r="J217" s="260">
        <v>63</v>
      </c>
      <c r="K217" s="260">
        <v>12</v>
      </c>
      <c r="L217" s="260">
        <v>10</v>
      </c>
      <c r="M217" s="260">
        <v>15</v>
      </c>
      <c r="N217" s="260">
        <v>13</v>
      </c>
      <c r="O217" s="260">
        <v>23</v>
      </c>
      <c r="P217" s="261">
        <v>21</v>
      </c>
      <c r="Q217" s="246">
        <v>5</v>
      </c>
    </row>
    <row r="218" spans="2:17" x14ac:dyDescent="0.25">
      <c r="B218" s="274" t="s">
        <v>24</v>
      </c>
      <c r="C218" s="401"/>
      <c r="D218" s="262">
        <v>0</v>
      </c>
      <c r="E218" s="262">
        <v>0</v>
      </c>
      <c r="F218" s="262">
        <v>0</v>
      </c>
      <c r="G218" s="110">
        <v>347100</v>
      </c>
      <c r="H218" s="110">
        <v>38370</v>
      </c>
      <c r="I218" s="262">
        <v>66</v>
      </c>
      <c r="J218" s="262">
        <v>83</v>
      </c>
      <c r="K218" s="262">
        <v>6</v>
      </c>
      <c r="L218" s="262">
        <v>5</v>
      </c>
      <c r="M218" s="262">
        <v>5</v>
      </c>
      <c r="N218" s="262">
        <v>1</v>
      </c>
      <c r="O218" s="260">
        <f t="shared" ref="O218:O221" si="41">N218+L218</f>
        <v>6</v>
      </c>
      <c r="P218" s="262">
        <v>2</v>
      </c>
      <c r="Q218" s="110">
        <v>0</v>
      </c>
    </row>
    <row r="219" spans="2:17" x14ac:dyDescent="0.25">
      <c r="B219" s="274" t="s">
        <v>25</v>
      </c>
      <c r="C219" s="401"/>
      <c r="D219" s="263">
        <v>0</v>
      </c>
      <c r="E219" s="263">
        <v>0</v>
      </c>
      <c r="F219" s="270">
        <v>27</v>
      </c>
      <c r="G219" s="271">
        <v>396502</v>
      </c>
      <c r="H219" s="271">
        <v>0</v>
      </c>
      <c r="I219" s="270">
        <v>0</v>
      </c>
      <c r="J219" s="270">
        <v>20</v>
      </c>
      <c r="K219" s="270">
        <v>3</v>
      </c>
      <c r="L219" s="270">
        <v>3</v>
      </c>
      <c r="M219" s="263">
        <v>0</v>
      </c>
      <c r="N219" s="264">
        <v>0</v>
      </c>
      <c r="O219" s="260">
        <f t="shared" si="41"/>
        <v>3</v>
      </c>
      <c r="P219" s="265">
        <v>0</v>
      </c>
      <c r="Q219" s="112">
        <v>0</v>
      </c>
    </row>
    <row r="220" spans="2:17" x14ac:dyDescent="0.25">
      <c r="B220" s="275" t="s">
        <v>161</v>
      </c>
      <c r="C220" s="401"/>
      <c r="D220" s="249">
        <v>0</v>
      </c>
      <c r="E220" s="249">
        <v>0</v>
      </c>
      <c r="F220" s="250">
        <v>0</v>
      </c>
      <c r="G220" s="249">
        <v>47700</v>
      </c>
      <c r="H220" s="249">
        <v>5804</v>
      </c>
      <c r="I220" s="249">
        <v>7</v>
      </c>
      <c r="J220" s="276">
        <v>7</v>
      </c>
      <c r="K220" s="276">
        <v>2</v>
      </c>
      <c r="L220" s="276">
        <v>2</v>
      </c>
      <c r="M220" s="276">
        <v>2</v>
      </c>
      <c r="N220" s="276">
        <v>2</v>
      </c>
      <c r="O220" s="260">
        <f t="shared" si="41"/>
        <v>4</v>
      </c>
      <c r="P220" s="135">
        <v>0</v>
      </c>
      <c r="Q220" s="135">
        <v>0</v>
      </c>
    </row>
    <row r="221" spans="2:17" x14ac:dyDescent="0.25">
      <c r="B221" s="274" t="s">
        <v>85</v>
      </c>
      <c r="C221" s="436"/>
      <c r="D221" s="276">
        <v>0</v>
      </c>
      <c r="E221" s="276">
        <v>0</v>
      </c>
      <c r="F221" s="276">
        <v>12</v>
      </c>
      <c r="G221" s="276">
        <v>0</v>
      </c>
      <c r="H221" s="276">
        <v>17329</v>
      </c>
      <c r="I221" s="276">
        <v>0</v>
      </c>
      <c r="J221" s="276">
        <v>12</v>
      </c>
      <c r="K221" s="276">
        <v>21</v>
      </c>
      <c r="L221" s="276">
        <v>22</v>
      </c>
      <c r="M221" s="276">
        <v>0</v>
      </c>
      <c r="N221" s="276">
        <v>0</v>
      </c>
      <c r="O221" s="260">
        <f t="shared" si="41"/>
        <v>22</v>
      </c>
      <c r="P221" s="114">
        <v>0</v>
      </c>
      <c r="Q221" s="114">
        <v>0</v>
      </c>
    </row>
    <row r="222" spans="2:17" x14ac:dyDescent="0.25">
      <c r="B222" s="402"/>
      <c r="C222" s="403"/>
      <c r="D222" s="277">
        <f>D217+D218+D219+D220+D221</f>
        <v>0</v>
      </c>
      <c r="E222" s="277">
        <f t="shared" ref="E222:N222" si="42">E217+E218+E219+E220+E221</f>
        <v>0</v>
      </c>
      <c r="F222" s="277">
        <f t="shared" si="42"/>
        <v>111</v>
      </c>
      <c r="G222" s="277">
        <f t="shared" si="42"/>
        <v>3728007.4</v>
      </c>
      <c r="H222" s="277">
        <f t="shared" si="42"/>
        <v>97035</v>
      </c>
      <c r="I222" s="277">
        <f t="shared" si="42"/>
        <v>200</v>
      </c>
      <c r="J222" s="277">
        <f t="shared" si="42"/>
        <v>185</v>
      </c>
      <c r="K222" s="277">
        <f t="shared" si="42"/>
        <v>44</v>
      </c>
      <c r="L222" s="277">
        <f t="shared" si="42"/>
        <v>42</v>
      </c>
      <c r="M222" s="277">
        <f t="shared" si="42"/>
        <v>22</v>
      </c>
      <c r="N222" s="277">
        <f t="shared" si="42"/>
        <v>16</v>
      </c>
      <c r="O222" s="277">
        <f>N222+L222</f>
        <v>58</v>
      </c>
      <c r="P222" s="277">
        <f t="shared" ref="P222:Q222" si="43">P217+P218+P219+P220+P221</f>
        <v>23</v>
      </c>
      <c r="Q222" s="277">
        <f t="shared" si="43"/>
        <v>5</v>
      </c>
    </row>
    <row r="225" spans="2:17" ht="18.75" x14ac:dyDescent="0.3">
      <c r="B225" s="451" t="s">
        <v>339</v>
      </c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272"/>
      <c r="O225" s="272"/>
      <c r="P225" s="272"/>
      <c r="Q225" s="272"/>
    </row>
    <row r="226" spans="2:17" x14ac:dyDescent="0.25"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</row>
    <row r="227" spans="2:17" x14ac:dyDescent="0.25">
      <c r="B227" s="406" t="s">
        <v>5</v>
      </c>
      <c r="C227" s="406" t="s">
        <v>12</v>
      </c>
      <c r="D227" s="406" t="s">
        <v>6</v>
      </c>
      <c r="E227" s="406" t="s">
        <v>17</v>
      </c>
      <c r="F227" s="406" t="s">
        <v>15</v>
      </c>
      <c r="G227" s="406" t="s">
        <v>100</v>
      </c>
      <c r="H227" s="406" t="s">
        <v>14</v>
      </c>
      <c r="I227" s="406" t="s">
        <v>13</v>
      </c>
      <c r="J227" s="406" t="s">
        <v>8</v>
      </c>
      <c r="K227" s="398" t="s">
        <v>113</v>
      </c>
      <c r="L227" s="409"/>
      <c r="M227" s="409"/>
      <c r="N227" s="409"/>
      <c r="O227" s="399"/>
      <c r="P227" s="394" t="s">
        <v>16</v>
      </c>
      <c r="Q227" s="395"/>
    </row>
    <row r="228" spans="2:17" ht="30" x14ac:dyDescent="0.25">
      <c r="B228" s="407"/>
      <c r="C228" s="407"/>
      <c r="D228" s="407"/>
      <c r="E228" s="407"/>
      <c r="F228" s="407"/>
      <c r="G228" s="407"/>
      <c r="H228" s="407"/>
      <c r="I228" s="407"/>
      <c r="J228" s="407"/>
      <c r="K228" s="398" t="s">
        <v>1</v>
      </c>
      <c r="L228" s="399"/>
      <c r="M228" s="398" t="s">
        <v>2</v>
      </c>
      <c r="N228" s="399"/>
      <c r="O228" s="273" t="s">
        <v>10</v>
      </c>
      <c r="P228" s="396"/>
      <c r="Q228" s="397"/>
    </row>
    <row r="229" spans="2:17" x14ac:dyDescent="0.25">
      <c r="B229" s="408"/>
      <c r="C229" s="408"/>
      <c r="D229" s="408"/>
      <c r="E229" s="408"/>
      <c r="F229" s="408"/>
      <c r="G229" s="408"/>
      <c r="H229" s="408"/>
      <c r="I229" s="408"/>
      <c r="J229" s="408"/>
      <c r="K229" s="273" t="s">
        <v>4</v>
      </c>
      <c r="L229" s="273" t="s">
        <v>3</v>
      </c>
      <c r="M229" s="273" t="s">
        <v>4</v>
      </c>
      <c r="N229" s="273" t="s">
        <v>3</v>
      </c>
      <c r="O229" s="273" t="s">
        <v>3</v>
      </c>
      <c r="P229" s="278" t="s">
        <v>1</v>
      </c>
      <c r="Q229" s="278" t="s">
        <v>2</v>
      </c>
    </row>
    <row r="230" spans="2:17" x14ac:dyDescent="0.25">
      <c r="B230" s="275" t="s">
        <v>0</v>
      </c>
      <c r="C230" s="400">
        <v>42904</v>
      </c>
      <c r="D230" s="260">
        <v>0</v>
      </c>
      <c r="E230" s="260">
        <v>0</v>
      </c>
      <c r="F230" s="260">
        <v>149</v>
      </c>
      <c r="G230" s="245">
        <v>2721364.6</v>
      </c>
      <c r="H230" s="245">
        <v>210455</v>
      </c>
      <c r="I230" s="260">
        <v>105</v>
      </c>
      <c r="J230" s="260">
        <v>77</v>
      </c>
      <c r="K230" s="260">
        <v>8</v>
      </c>
      <c r="L230" s="260">
        <v>17</v>
      </c>
      <c r="M230" s="260">
        <v>44</v>
      </c>
      <c r="N230" s="260">
        <v>31</v>
      </c>
      <c r="O230" s="260">
        <v>48</v>
      </c>
      <c r="P230" s="261">
        <v>19</v>
      </c>
      <c r="Q230" s="246">
        <v>5</v>
      </c>
    </row>
    <row r="231" spans="2:17" x14ac:dyDescent="0.25">
      <c r="B231" s="274" t="s">
        <v>24</v>
      </c>
      <c r="C231" s="401"/>
      <c r="D231" s="262">
        <v>0</v>
      </c>
      <c r="E231" s="262">
        <v>0</v>
      </c>
      <c r="F231" s="262">
        <v>14</v>
      </c>
      <c r="G231" s="110">
        <v>691527</v>
      </c>
      <c r="H231" s="110">
        <v>43200</v>
      </c>
      <c r="I231" s="262">
        <v>121</v>
      </c>
      <c r="J231" s="262">
        <v>141</v>
      </c>
      <c r="K231" s="262">
        <v>3</v>
      </c>
      <c r="L231" s="262">
        <v>3</v>
      </c>
      <c r="M231" s="262">
        <v>2</v>
      </c>
      <c r="N231" s="262">
        <v>2</v>
      </c>
      <c r="O231" s="260">
        <f t="shared" ref="O231:O234" si="44">N231+L231</f>
        <v>5</v>
      </c>
      <c r="P231" s="262">
        <v>2</v>
      </c>
      <c r="Q231" s="110">
        <v>0</v>
      </c>
    </row>
    <row r="232" spans="2:17" x14ac:dyDescent="0.25">
      <c r="B232" s="274" t="s">
        <v>25</v>
      </c>
      <c r="C232" s="401"/>
      <c r="D232" s="263">
        <v>0</v>
      </c>
      <c r="E232" s="263">
        <v>0</v>
      </c>
      <c r="F232" s="270">
        <v>0</v>
      </c>
      <c r="G232" s="271">
        <v>483744</v>
      </c>
      <c r="H232" s="271">
        <v>0</v>
      </c>
      <c r="I232" s="270">
        <v>0</v>
      </c>
      <c r="J232" s="270">
        <v>16</v>
      </c>
      <c r="K232" s="270">
        <v>1</v>
      </c>
      <c r="L232" s="270">
        <v>1</v>
      </c>
      <c r="M232" s="263">
        <v>0</v>
      </c>
      <c r="N232" s="264">
        <v>0</v>
      </c>
      <c r="O232" s="260">
        <f t="shared" si="44"/>
        <v>1</v>
      </c>
      <c r="P232" s="265">
        <v>0</v>
      </c>
      <c r="Q232" s="112">
        <v>0</v>
      </c>
    </row>
    <row r="233" spans="2:17" x14ac:dyDescent="0.25">
      <c r="B233" s="275" t="s">
        <v>161</v>
      </c>
      <c r="C233" s="401"/>
      <c r="D233" s="249">
        <v>0</v>
      </c>
      <c r="E233" s="249">
        <v>0</v>
      </c>
      <c r="F233" s="250">
        <v>0</v>
      </c>
      <c r="G233" s="249">
        <v>0</v>
      </c>
      <c r="H233" s="249">
        <v>0</v>
      </c>
      <c r="I233" s="249">
        <v>0</v>
      </c>
      <c r="J233" s="276">
        <v>0</v>
      </c>
      <c r="K233" s="276">
        <v>0</v>
      </c>
      <c r="L233" s="276">
        <v>0</v>
      </c>
      <c r="M233" s="276">
        <v>0</v>
      </c>
      <c r="N233" s="276">
        <v>0</v>
      </c>
      <c r="O233" s="260">
        <v>0</v>
      </c>
      <c r="P233" s="135">
        <v>0</v>
      </c>
      <c r="Q233" s="135">
        <v>0</v>
      </c>
    </row>
    <row r="234" spans="2:17" x14ac:dyDescent="0.25">
      <c r="B234" s="274" t="s">
        <v>85</v>
      </c>
      <c r="C234" s="436"/>
      <c r="D234" s="276">
        <v>0</v>
      </c>
      <c r="E234" s="276">
        <v>0</v>
      </c>
      <c r="F234" s="276">
        <v>0</v>
      </c>
      <c r="G234" s="276">
        <v>0</v>
      </c>
      <c r="H234" s="276">
        <v>22924.5</v>
      </c>
      <c r="I234" s="276">
        <v>0</v>
      </c>
      <c r="J234" s="276">
        <v>9</v>
      </c>
      <c r="K234" s="276">
        <v>4</v>
      </c>
      <c r="L234" s="276">
        <v>3</v>
      </c>
      <c r="M234" s="276">
        <v>0</v>
      </c>
      <c r="N234" s="276">
        <v>0</v>
      </c>
      <c r="O234" s="260">
        <f t="shared" si="44"/>
        <v>3</v>
      </c>
      <c r="P234" s="114">
        <v>0</v>
      </c>
      <c r="Q234" s="114">
        <v>0</v>
      </c>
    </row>
    <row r="235" spans="2:17" x14ac:dyDescent="0.25">
      <c r="B235" s="402"/>
      <c r="C235" s="403"/>
      <c r="D235" s="277">
        <f>D230+D231+D232+D233+D234</f>
        <v>0</v>
      </c>
      <c r="E235" s="277">
        <f t="shared" ref="E235:N235" si="45">E230+E231+E232+E233+E234</f>
        <v>0</v>
      </c>
      <c r="F235" s="277">
        <f t="shared" si="45"/>
        <v>163</v>
      </c>
      <c r="G235" s="277">
        <f t="shared" si="45"/>
        <v>3896635.6</v>
      </c>
      <c r="H235" s="277">
        <f t="shared" si="45"/>
        <v>276579.5</v>
      </c>
      <c r="I235" s="277">
        <f t="shared" si="45"/>
        <v>226</v>
      </c>
      <c r="J235" s="277">
        <f t="shared" si="45"/>
        <v>243</v>
      </c>
      <c r="K235" s="277">
        <f t="shared" si="45"/>
        <v>16</v>
      </c>
      <c r="L235" s="277">
        <f t="shared" si="45"/>
        <v>24</v>
      </c>
      <c r="M235" s="277">
        <f t="shared" si="45"/>
        <v>46</v>
      </c>
      <c r="N235" s="277">
        <f t="shared" si="45"/>
        <v>33</v>
      </c>
      <c r="O235" s="277">
        <f>N235+L235</f>
        <v>57</v>
      </c>
      <c r="P235" s="277">
        <f t="shared" ref="P235:Q235" si="46">P230+P231+P232+P233+P234</f>
        <v>21</v>
      </c>
      <c r="Q235" s="277">
        <f t="shared" si="46"/>
        <v>5</v>
      </c>
    </row>
    <row r="238" spans="2:17" ht="18.75" x14ac:dyDescent="0.3">
      <c r="B238" s="451" t="s">
        <v>340</v>
      </c>
      <c r="C238" s="451"/>
      <c r="D238" s="451"/>
      <c r="E238" s="451"/>
      <c r="F238" s="451"/>
      <c r="G238" s="451"/>
      <c r="H238" s="451"/>
      <c r="I238" s="451"/>
      <c r="J238" s="451"/>
      <c r="K238" s="451"/>
      <c r="L238" s="451"/>
      <c r="M238" s="451"/>
      <c r="N238" s="272"/>
      <c r="O238" s="272"/>
      <c r="P238" s="272"/>
      <c r="Q238" s="272"/>
    </row>
    <row r="239" spans="2:17" x14ac:dyDescent="0.25"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</row>
    <row r="240" spans="2:17" ht="32.25" customHeight="1" x14ac:dyDescent="0.25">
      <c r="B240" s="406" t="s">
        <v>5</v>
      </c>
      <c r="C240" s="406" t="s">
        <v>12</v>
      </c>
      <c r="D240" s="406" t="s">
        <v>6</v>
      </c>
      <c r="E240" s="406" t="s">
        <v>17</v>
      </c>
      <c r="F240" s="406" t="s">
        <v>15</v>
      </c>
      <c r="G240" s="406" t="s">
        <v>100</v>
      </c>
      <c r="H240" s="406" t="s">
        <v>14</v>
      </c>
      <c r="I240" s="406" t="s">
        <v>13</v>
      </c>
      <c r="J240" s="406" t="s">
        <v>8</v>
      </c>
      <c r="K240" s="398" t="s">
        <v>113</v>
      </c>
      <c r="L240" s="409"/>
      <c r="M240" s="409"/>
      <c r="N240" s="409"/>
      <c r="O240" s="399"/>
      <c r="P240" s="394" t="s">
        <v>16</v>
      </c>
      <c r="Q240" s="395"/>
    </row>
    <row r="241" spans="2:17" ht="30" x14ac:dyDescent="0.25">
      <c r="B241" s="407"/>
      <c r="C241" s="407"/>
      <c r="D241" s="407"/>
      <c r="E241" s="407"/>
      <c r="F241" s="407"/>
      <c r="G241" s="407"/>
      <c r="H241" s="407"/>
      <c r="I241" s="407"/>
      <c r="J241" s="407"/>
      <c r="K241" s="398" t="s">
        <v>1</v>
      </c>
      <c r="L241" s="399"/>
      <c r="M241" s="398" t="s">
        <v>2</v>
      </c>
      <c r="N241" s="399"/>
      <c r="O241" s="273" t="s">
        <v>10</v>
      </c>
      <c r="P241" s="396"/>
      <c r="Q241" s="397"/>
    </row>
    <row r="242" spans="2:17" x14ac:dyDescent="0.25">
      <c r="B242" s="408"/>
      <c r="C242" s="408"/>
      <c r="D242" s="408"/>
      <c r="E242" s="408"/>
      <c r="F242" s="408"/>
      <c r="G242" s="408"/>
      <c r="H242" s="408"/>
      <c r="I242" s="408"/>
      <c r="J242" s="408"/>
      <c r="K242" s="273" t="s">
        <v>4</v>
      </c>
      <c r="L242" s="273" t="s">
        <v>3</v>
      </c>
      <c r="M242" s="273" t="s">
        <v>4</v>
      </c>
      <c r="N242" s="273" t="s">
        <v>3</v>
      </c>
      <c r="O242" s="273" t="s">
        <v>3</v>
      </c>
      <c r="P242" s="278" t="s">
        <v>1</v>
      </c>
      <c r="Q242" s="278" t="s">
        <v>2</v>
      </c>
    </row>
    <row r="243" spans="2:17" x14ac:dyDescent="0.25">
      <c r="B243" s="275" t="s">
        <v>0</v>
      </c>
      <c r="C243" s="400">
        <v>42905</v>
      </c>
      <c r="D243" s="260">
        <v>0</v>
      </c>
      <c r="E243" s="260">
        <v>0</v>
      </c>
      <c r="F243" s="260">
        <v>129</v>
      </c>
      <c r="G243" s="245">
        <v>2238750</v>
      </c>
      <c r="H243" s="245">
        <v>208103</v>
      </c>
      <c r="I243" s="260">
        <v>81</v>
      </c>
      <c r="J243" s="260">
        <v>84</v>
      </c>
      <c r="K243" s="260">
        <v>42</v>
      </c>
      <c r="L243" s="260">
        <v>28</v>
      </c>
      <c r="M243" s="260">
        <v>36</v>
      </c>
      <c r="N243" s="260">
        <v>30</v>
      </c>
      <c r="O243" s="260">
        <v>58</v>
      </c>
      <c r="P243" s="261">
        <v>58</v>
      </c>
      <c r="Q243" s="246">
        <v>5</v>
      </c>
    </row>
    <row r="244" spans="2:17" x14ac:dyDescent="0.25">
      <c r="B244" s="274" t="s">
        <v>24</v>
      </c>
      <c r="C244" s="401"/>
      <c r="D244" s="262">
        <v>0</v>
      </c>
      <c r="E244" s="262">
        <v>0</v>
      </c>
      <c r="F244" s="262">
        <v>23</v>
      </c>
      <c r="G244" s="110">
        <v>1176126</v>
      </c>
      <c r="H244" s="110">
        <v>100155</v>
      </c>
      <c r="I244" s="262">
        <v>188</v>
      </c>
      <c r="J244" s="262">
        <v>148</v>
      </c>
      <c r="K244" s="262">
        <v>24</v>
      </c>
      <c r="L244" s="262">
        <v>16</v>
      </c>
      <c r="M244" s="262">
        <v>2</v>
      </c>
      <c r="N244" s="262">
        <v>2</v>
      </c>
      <c r="O244" s="260">
        <f t="shared" ref="O244:O245" si="47">N244+L244</f>
        <v>18</v>
      </c>
      <c r="P244" s="262">
        <v>8</v>
      </c>
      <c r="Q244" s="110">
        <v>0</v>
      </c>
    </row>
    <row r="245" spans="2:17" x14ac:dyDescent="0.25">
      <c r="B245" s="274" t="s">
        <v>25</v>
      </c>
      <c r="C245" s="401"/>
      <c r="D245" s="263">
        <v>0</v>
      </c>
      <c r="E245" s="263">
        <v>0</v>
      </c>
      <c r="F245" s="270">
        <v>40</v>
      </c>
      <c r="G245" s="271">
        <v>470144</v>
      </c>
      <c r="H245" s="271">
        <v>3740</v>
      </c>
      <c r="I245" s="270">
        <v>44</v>
      </c>
      <c r="J245" s="270">
        <v>23</v>
      </c>
      <c r="K245" s="270">
        <v>8</v>
      </c>
      <c r="L245" s="270">
        <v>8</v>
      </c>
      <c r="M245" s="263">
        <v>0</v>
      </c>
      <c r="N245" s="264">
        <v>0</v>
      </c>
      <c r="O245" s="260">
        <f t="shared" si="47"/>
        <v>8</v>
      </c>
      <c r="P245" s="265">
        <v>6</v>
      </c>
      <c r="Q245" s="112">
        <v>0</v>
      </c>
    </row>
    <row r="246" spans="2:17" x14ac:dyDescent="0.25">
      <c r="B246" s="275" t="s">
        <v>161</v>
      </c>
      <c r="C246" s="401"/>
      <c r="D246" s="249">
        <v>0</v>
      </c>
      <c r="E246" s="249">
        <v>0</v>
      </c>
      <c r="F246" s="250">
        <v>0</v>
      </c>
      <c r="G246" s="249">
        <v>65600</v>
      </c>
      <c r="H246" s="249">
        <v>4500</v>
      </c>
      <c r="I246" s="249">
        <v>7</v>
      </c>
      <c r="J246" s="276">
        <v>7</v>
      </c>
      <c r="K246" s="276">
        <v>6</v>
      </c>
      <c r="L246" s="276">
        <v>6</v>
      </c>
      <c r="M246" s="276">
        <v>0</v>
      </c>
      <c r="N246" s="276">
        <v>0</v>
      </c>
      <c r="O246" s="260">
        <v>0</v>
      </c>
      <c r="P246" s="135">
        <v>4</v>
      </c>
      <c r="Q246" s="135">
        <v>0</v>
      </c>
    </row>
    <row r="247" spans="2:17" x14ac:dyDescent="0.25">
      <c r="B247" s="274" t="s">
        <v>85</v>
      </c>
      <c r="C247" s="436"/>
      <c r="D247" s="276">
        <v>0</v>
      </c>
      <c r="E247" s="276">
        <v>0</v>
      </c>
      <c r="F247" s="276">
        <v>60</v>
      </c>
      <c r="G247" s="276">
        <v>0</v>
      </c>
      <c r="H247" s="276">
        <v>153211.9</v>
      </c>
      <c r="I247" s="276">
        <v>0</v>
      </c>
      <c r="J247" s="276">
        <v>42</v>
      </c>
      <c r="K247" s="276">
        <v>41</v>
      </c>
      <c r="L247" s="276">
        <v>30</v>
      </c>
      <c r="M247" s="276">
        <v>0</v>
      </c>
      <c r="N247" s="276">
        <v>0</v>
      </c>
      <c r="O247" s="260">
        <f t="shared" ref="O247" si="48">N247+L247</f>
        <v>30</v>
      </c>
      <c r="P247" s="114">
        <v>138</v>
      </c>
      <c r="Q247" s="114">
        <v>0</v>
      </c>
    </row>
    <row r="248" spans="2:17" x14ac:dyDescent="0.25">
      <c r="B248" s="402"/>
      <c r="C248" s="403"/>
      <c r="D248" s="277">
        <f>D243+D244+D245+D246+D247</f>
        <v>0</v>
      </c>
      <c r="E248" s="277">
        <f t="shared" ref="E248:N248" si="49">E243+E244+E245+E246+E247</f>
        <v>0</v>
      </c>
      <c r="F248" s="277">
        <f t="shared" si="49"/>
        <v>252</v>
      </c>
      <c r="G248" s="277">
        <f t="shared" si="49"/>
        <v>3950620</v>
      </c>
      <c r="H248" s="277">
        <f t="shared" si="49"/>
        <v>469709.9</v>
      </c>
      <c r="I248" s="277">
        <f t="shared" si="49"/>
        <v>320</v>
      </c>
      <c r="J248" s="277">
        <f t="shared" si="49"/>
        <v>304</v>
      </c>
      <c r="K248" s="277">
        <f t="shared" si="49"/>
        <v>121</v>
      </c>
      <c r="L248" s="277">
        <f t="shared" si="49"/>
        <v>88</v>
      </c>
      <c r="M248" s="277">
        <f t="shared" si="49"/>
        <v>38</v>
      </c>
      <c r="N248" s="277">
        <f t="shared" si="49"/>
        <v>32</v>
      </c>
      <c r="O248" s="277">
        <f>N248+L248</f>
        <v>120</v>
      </c>
      <c r="P248" s="277">
        <f t="shared" ref="P248:Q248" si="50">P243+P244+P245+P246+P247</f>
        <v>214</v>
      </c>
      <c r="Q248" s="277">
        <f t="shared" si="50"/>
        <v>5</v>
      </c>
    </row>
    <row r="251" spans="2:17" ht="18.75" x14ac:dyDescent="0.3">
      <c r="B251" s="451" t="s">
        <v>341</v>
      </c>
      <c r="C251" s="451"/>
      <c r="D251" s="451"/>
      <c r="E251" s="451"/>
      <c r="F251" s="451"/>
      <c r="G251" s="451"/>
      <c r="H251" s="451"/>
      <c r="I251" s="451"/>
      <c r="J251" s="451"/>
      <c r="K251" s="451"/>
      <c r="L251" s="451"/>
      <c r="M251" s="451"/>
      <c r="N251" s="272"/>
      <c r="O251" s="272"/>
      <c r="P251" s="272"/>
      <c r="Q251" s="272"/>
    </row>
    <row r="252" spans="2:17" x14ac:dyDescent="0.25"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</row>
    <row r="253" spans="2:17" x14ac:dyDescent="0.25">
      <c r="B253" s="406" t="s">
        <v>5</v>
      </c>
      <c r="C253" s="406" t="s">
        <v>12</v>
      </c>
      <c r="D253" s="406" t="s">
        <v>6</v>
      </c>
      <c r="E253" s="406" t="s">
        <v>17</v>
      </c>
      <c r="F253" s="406" t="s">
        <v>15</v>
      </c>
      <c r="G253" s="406" t="s">
        <v>100</v>
      </c>
      <c r="H253" s="406" t="s">
        <v>14</v>
      </c>
      <c r="I253" s="406" t="s">
        <v>13</v>
      </c>
      <c r="J253" s="406" t="s">
        <v>8</v>
      </c>
      <c r="K253" s="398" t="s">
        <v>113</v>
      </c>
      <c r="L253" s="409"/>
      <c r="M253" s="409"/>
      <c r="N253" s="409"/>
      <c r="O253" s="399"/>
      <c r="P253" s="394" t="s">
        <v>16</v>
      </c>
      <c r="Q253" s="395"/>
    </row>
    <row r="254" spans="2:17" ht="30" x14ac:dyDescent="0.25">
      <c r="B254" s="407"/>
      <c r="C254" s="407"/>
      <c r="D254" s="407"/>
      <c r="E254" s="407"/>
      <c r="F254" s="407"/>
      <c r="G254" s="407"/>
      <c r="H254" s="407"/>
      <c r="I254" s="407"/>
      <c r="J254" s="407"/>
      <c r="K254" s="398" t="s">
        <v>1</v>
      </c>
      <c r="L254" s="399"/>
      <c r="M254" s="398" t="s">
        <v>2</v>
      </c>
      <c r="N254" s="399"/>
      <c r="O254" s="273" t="s">
        <v>10</v>
      </c>
      <c r="P254" s="396"/>
      <c r="Q254" s="397"/>
    </row>
    <row r="255" spans="2:17" x14ac:dyDescent="0.25">
      <c r="B255" s="408"/>
      <c r="C255" s="408"/>
      <c r="D255" s="408"/>
      <c r="E255" s="408"/>
      <c r="F255" s="408"/>
      <c r="G255" s="408"/>
      <c r="H255" s="408"/>
      <c r="I255" s="408"/>
      <c r="J255" s="408"/>
      <c r="K255" s="273" t="s">
        <v>4</v>
      </c>
      <c r="L255" s="273" t="s">
        <v>3</v>
      </c>
      <c r="M255" s="273" t="s">
        <v>4</v>
      </c>
      <c r="N255" s="273" t="s">
        <v>3</v>
      </c>
      <c r="O255" s="273" t="s">
        <v>3</v>
      </c>
      <c r="P255" s="278" t="s">
        <v>1</v>
      </c>
      <c r="Q255" s="278" t="s">
        <v>2</v>
      </c>
    </row>
    <row r="256" spans="2:17" x14ac:dyDescent="0.25">
      <c r="B256" s="275" t="s">
        <v>0</v>
      </c>
      <c r="C256" s="400">
        <v>42906</v>
      </c>
      <c r="D256" s="260">
        <v>0</v>
      </c>
      <c r="E256" s="260">
        <v>0</v>
      </c>
      <c r="F256" s="260">
        <v>152</v>
      </c>
      <c r="G256" s="245">
        <v>3099433.2</v>
      </c>
      <c r="H256" s="245">
        <v>195338</v>
      </c>
      <c r="I256" s="260">
        <v>82</v>
      </c>
      <c r="J256" s="260">
        <v>98</v>
      </c>
      <c r="K256" s="260">
        <v>36</v>
      </c>
      <c r="L256" s="260">
        <v>29</v>
      </c>
      <c r="M256" s="260">
        <v>36</v>
      </c>
      <c r="N256" s="260">
        <v>32</v>
      </c>
      <c r="O256" s="260">
        <v>61</v>
      </c>
      <c r="P256" s="261">
        <v>56</v>
      </c>
      <c r="Q256" s="246">
        <v>8</v>
      </c>
    </row>
    <row r="257" spans="2:17" x14ac:dyDescent="0.25">
      <c r="B257" s="274" t="s">
        <v>24</v>
      </c>
      <c r="C257" s="401"/>
      <c r="D257" s="262">
        <v>0</v>
      </c>
      <c r="E257" s="262">
        <v>0</v>
      </c>
      <c r="F257" s="262">
        <v>105</v>
      </c>
      <c r="G257" s="110">
        <v>1727529</v>
      </c>
      <c r="H257" s="110">
        <v>100150</v>
      </c>
      <c r="I257" s="262">
        <v>188</v>
      </c>
      <c r="J257" s="262">
        <v>150</v>
      </c>
      <c r="K257" s="262">
        <v>24</v>
      </c>
      <c r="L257" s="262">
        <v>19</v>
      </c>
      <c r="M257" s="262">
        <v>0</v>
      </c>
      <c r="N257" s="262">
        <v>5</v>
      </c>
      <c r="O257" s="260">
        <f t="shared" ref="O257:O260" si="51">N257+L257</f>
        <v>24</v>
      </c>
      <c r="P257" s="262">
        <v>18</v>
      </c>
      <c r="Q257" s="110">
        <v>0</v>
      </c>
    </row>
    <row r="258" spans="2:17" x14ac:dyDescent="0.25">
      <c r="B258" s="274" t="s">
        <v>25</v>
      </c>
      <c r="C258" s="401"/>
      <c r="D258" s="263">
        <v>0</v>
      </c>
      <c r="E258" s="263">
        <v>0</v>
      </c>
      <c r="F258" s="270">
        <v>0</v>
      </c>
      <c r="G258" s="271">
        <v>415653</v>
      </c>
      <c r="H258" s="271">
        <v>3874</v>
      </c>
      <c r="I258" s="270">
        <v>44</v>
      </c>
      <c r="J258" s="270">
        <v>26</v>
      </c>
      <c r="K258" s="270">
        <v>12</v>
      </c>
      <c r="L258" s="270">
        <v>12</v>
      </c>
      <c r="M258" s="263">
        <v>0</v>
      </c>
      <c r="N258" s="264">
        <v>0</v>
      </c>
      <c r="O258" s="260">
        <f t="shared" si="51"/>
        <v>12</v>
      </c>
      <c r="P258" s="265">
        <v>6</v>
      </c>
      <c r="Q258" s="112">
        <v>0</v>
      </c>
    </row>
    <row r="259" spans="2:17" x14ac:dyDescent="0.25">
      <c r="B259" s="275" t="s">
        <v>161</v>
      </c>
      <c r="C259" s="401"/>
      <c r="D259" s="249">
        <v>0</v>
      </c>
      <c r="E259" s="249">
        <v>0</v>
      </c>
      <c r="F259" s="250">
        <v>9</v>
      </c>
      <c r="G259" s="249">
        <v>63780</v>
      </c>
      <c r="H259" s="249">
        <v>3800</v>
      </c>
      <c r="I259" s="249">
        <v>7</v>
      </c>
      <c r="J259" s="276">
        <v>7</v>
      </c>
      <c r="K259" s="276">
        <v>6</v>
      </c>
      <c r="L259" s="276">
        <v>4</v>
      </c>
      <c r="M259" s="276">
        <v>0</v>
      </c>
      <c r="N259" s="276">
        <v>0</v>
      </c>
      <c r="O259" s="260">
        <f t="shared" si="51"/>
        <v>4</v>
      </c>
      <c r="P259" s="135">
        <v>4</v>
      </c>
      <c r="Q259" s="135">
        <v>0</v>
      </c>
    </row>
    <row r="260" spans="2:17" x14ac:dyDescent="0.25">
      <c r="B260" s="274" t="s">
        <v>85</v>
      </c>
      <c r="C260" s="436"/>
      <c r="D260" s="276">
        <v>0</v>
      </c>
      <c r="E260" s="276">
        <v>0</v>
      </c>
      <c r="F260" s="276">
        <v>111</v>
      </c>
      <c r="G260" s="276">
        <v>0</v>
      </c>
      <c r="H260" s="276">
        <v>176634</v>
      </c>
      <c r="I260" s="276">
        <v>0</v>
      </c>
      <c r="J260" s="276">
        <v>38</v>
      </c>
      <c r="K260" s="276">
        <v>30</v>
      </c>
      <c r="L260" s="276">
        <v>37</v>
      </c>
      <c r="M260" s="276">
        <v>0</v>
      </c>
      <c r="N260" s="276">
        <v>0</v>
      </c>
      <c r="O260" s="260">
        <f t="shared" si="51"/>
        <v>37</v>
      </c>
      <c r="P260" s="114">
        <v>148</v>
      </c>
      <c r="Q260" s="114">
        <v>0</v>
      </c>
    </row>
    <row r="261" spans="2:17" x14ac:dyDescent="0.25">
      <c r="B261" s="402"/>
      <c r="C261" s="403"/>
      <c r="D261" s="277">
        <f>D256+D257+D258+D259+D260</f>
        <v>0</v>
      </c>
      <c r="E261" s="277">
        <f t="shared" ref="E261:N261" si="52">E256+E257+E258+E259+E260</f>
        <v>0</v>
      </c>
      <c r="F261" s="277">
        <f t="shared" si="52"/>
        <v>377</v>
      </c>
      <c r="G261" s="277">
        <f t="shared" si="52"/>
        <v>5306395.2</v>
      </c>
      <c r="H261" s="277">
        <f t="shared" si="52"/>
        <v>479796</v>
      </c>
      <c r="I261" s="277">
        <f t="shared" si="52"/>
        <v>321</v>
      </c>
      <c r="J261" s="277">
        <f t="shared" si="52"/>
        <v>319</v>
      </c>
      <c r="K261" s="277">
        <f t="shared" si="52"/>
        <v>108</v>
      </c>
      <c r="L261" s="277">
        <f t="shared" si="52"/>
        <v>101</v>
      </c>
      <c r="M261" s="277">
        <f t="shared" si="52"/>
        <v>36</v>
      </c>
      <c r="N261" s="277">
        <f t="shared" si="52"/>
        <v>37</v>
      </c>
      <c r="O261" s="277">
        <f>N261+L261</f>
        <v>138</v>
      </c>
      <c r="P261" s="277">
        <f t="shared" ref="P261:Q261" si="53">P256+P257+P258+P259+P260</f>
        <v>232</v>
      </c>
      <c r="Q261" s="277">
        <f t="shared" si="53"/>
        <v>8</v>
      </c>
    </row>
    <row r="264" spans="2:17" ht="18.75" x14ac:dyDescent="0.3">
      <c r="B264" s="451" t="s">
        <v>342</v>
      </c>
      <c r="C264" s="451"/>
      <c r="D264" s="451"/>
      <c r="E264" s="451"/>
      <c r="F264" s="451"/>
      <c r="G264" s="451"/>
      <c r="H264" s="451"/>
      <c r="I264" s="451"/>
      <c r="J264" s="451"/>
      <c r="K264" s="451"/>
      <c r="L264" s="451"/>
      <c r="M264" s="451"/>
      <c r="N264" s="272"/>
      <c r="O264" s="272"/>
      <c r="P264" s="272"/>
      <c r="Q264" s="272"/>
    </row>
    <row r="265" spans="2:17" x14ac:dyDescent="0.25"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</row>
    <row r="266" spans="2:17" x14ac:dyDescent="0.25">
      <c r="B266" s="406" t="s">
        <v>5</v>
      </c>
      <c r="C266" s="406" t="s">
        <v>12</v>
      </c>
      <c r="D266" s="406" t="s">
        <v>6</v>
      </c>
      <c r="E266" s="406" t="s">
        <v>17</v>
      </c>
      <c r="F266" s="406" t="s">
        <v>15</v>
      </c>
      <c r="G266" s="406" t="s">
        <v>100</v>
      </c>
      <c r="H266" s="406" t="s">
        <v>14</v>
      </c>
      <c r="I266" s="406" t="s">
        <v>13</v>
      </c>
      <c r="J266" s="406" t="s">
        <v>8</v>
      </c>
      <c r="K266" s="398" t="s">
        <v>113</v>
      </c>
      <c r="L266" s="409"/>
      <c r="M266" s="409"/>
      <c r="N266" s="409"/>
      <c r="O266" s="399"/>
      <c r="P266" s="394" t="s">
        <v>16</v>
      </c>
      <c r="Q266" s="395"/>
    </row>
    <row r="267" spans="2:17" ht="30" x14ac:dyDescent="0.25">
      <c r="B267" s="407"/>
      <c r="C267" s="407"/>
      <c r="D267" s="407"/>
      <c r="E267" s="407"/>
      <c r="F267" s="407"/>
      <c r="G267" s="407"/>
      <c r="H267" s="407"/>
      <c r="I267" s="407"/>
      <c r="J267" s="407"/>
      <c r="K267" s="398" t="s">
        <v>1</v>
      </c>
      <c r="L267" s="399"/>
      <c r="M267" s="398" t="s">
        <v>2</v>
      </c>
      <c r="N267" s="399"/>
      <c r="O267" s="273" t="s">
        <v>10</v>
      </c>
      <c r="P267" s="396"/>
      <c r="Q267" s="397"/>
    </row>
    <row r="268" spans="2:17" x14ac:dyDescent="0.25">
      <c r="B268" s="408"/>
      <c r="C268" s="408"/>
      <c r="D268" s="408"/>
      <c r="E268" s="408"/>
      <c r="F268" s="408"/>
      <c r="G268" s="408"/>
      <c r="H268" s="408"/>
      <c r="I268" s="408"/>
      <c r="J268" s="408"/>
      <c r="K268" s="273" t="s">
        <v>4</v>
      </c>
      <c r="L268" s="273" t="s">
        <v>3</v>
      </c>
      <c r="M268" s="273" t="s">
        <v>4</v>
      </c>
      <c r="N268" s="273" t="s">
        <v>3</v>
      </c>
      <c r="O268" s="273" t="s">
        <v>3</v>
      </c>
      <c r="P268" s="278" t="s">
        <v>1</v>
      </c>
      <c r="Q268" s="278" t="s">
        <v>2</v>
      </c>
    </row>
    <row r="269" spans="2:17" x14ac:dyDescent="0.25">
      <c r="B269" s="275" t="s">
        <v>0</v>
      </c>
      <c r="C269" s="400">
        <v>42907</v>
      </c>
      <c r="D269" s="260">
        <v>0</v>
      </c>
      <c r="E269" s="260">
        <v>0</v>
      </c>
      <c r="F269" s="260">
        <v>99</v>
      </c>
      <c r="G269" s="245">
        <v>2211275.7999999998</v>
      </c>
      <c r="H269" s="245">
        <v>140219</v>
      </c>
      <c r="I269" s="260">
        <v>96</v>
      </c>
      <c r="J269" s="260">
        <v>84</v>
      </c>
      <c r="K269" s="260">
        <v>36</v>
      </c>
      <c r="L269" s="260">
        <v>35</v>
      </c>
      <c r="M269" s="260">
        <v>31</v>
      </c>
      <c r="N269" s="260">
        <v>38</v>
      </c>
      <c r="O269" s="260">
        <v>73</v>
      </c>
      <c r="P269" s="261">
        <v>112</v>
      </c>
      <c r="Q269" s="246">
        <v>11</v>
      </c>
    </row>
    <row r="270" spans="2:17" x14ac:dyDescent="0.25">
      <c r="B270" s="274" t="s">
        <v>24</v>
      </c>
      <c r="C270" s="401"/>
      <c r="D270" s="262">
        <v>0</v>
      </c>
      <c r="E270" s="262">
        <v>0</v>
      </c>
      <c r="F270" s="262">
        <v>0</v>
      </c>
      <c r="G270" s="110">
        <v>1567858</v>
      </c>
      <c r="H270" s="110">
        <v>100150</v>
      </c>
      <c r="I270" s="262">
        <v>188</v>
      </c>
      <c r="J270" s="262">
        <v>145</v>
      </c>
      <c r="K270" s="262">
        <v>24</v>
      </c>
      <c r="L270" s="262">
        <v>18</v>
      </c>
      <c r="M270" s="262">
        <v>10</v>
      </c>
      <c r="N270" s="262">
        <v>10</v>
      </c>
      <c r="O270" s="260">
        <f t="shared" ref="O270:O273" si="54">N270+L270</f>
        <v>28</v>
      </c>
      <c r="P270" s="262">
        <v>0</v>
      </c>
      <c r="Q270" s="110">
        <v>0</v>
      </c>
    </row>
    <row r="271" spans="2:17" x14ac:dyDescent="0.25">
      <c r="B271" s="274" t="s">
        <v>25</v>
      </c>
      <c r="C271" s="401"/>
      <c r="D271" s="263">
        <v>0</v>
      </c>
      <c r="E271" s="263">
        <v>0</v>
      </c>
      <c r="F271" s="270">
        <v>6</v>
      </c>
      <c r="G271" s="271">
        <v>426453</v>
      </c>
      <c r="H271" s="271">
        <v>5152</v>
      </c>
      <c r="I271" s="270">
        <v>42</v>
      </c>
      <c r="J271" s="270">
        <v>26</v>
      </c>
      <c r="K271" s="270">
        <v>11</v>
      </c>
      <c r="L271" s="270">
        <v>11</v>
      </c>
      <c r="M271" s="263">
        <v>0</v>
      </c>
      <c r="N271" s="264">
        <v>0</v>
      </c>
      <c r="O271" s="260">
        <f t="shared" si="54"/>
        <v>11</v>
      </c>
      <c r="P271" s="265">
        <v>6</v>
      </c>
      <c r="Q271" s="112">
        <v>0</v>
      </c>
    </row>
    <row r="272" spans="2:17" x14ac:dyDescent="0.25">
      <c r="B272" s="275" t="s">
        <v>161</v>
      </c>
      <c r="C272" s="401"/>
      <c r="D272" s="249">
        <v>0</v>
      </c>
      <c r="E272" s="249">
        <v>0</v>
      </c>
      <c r="F272" s="250">
        <v>0</v>
      </c>
      <c r="G272" s="249">
        <v>0</v>
      </c>
      <c r="H272" s="249">
        <v>0</v>
      </c>
      <c r="I272" s="249">
        <v>0</v>
      </c>
      <c r="J272" s="276">
        <v>0</v>
      </c>
      <c r="K272" s="276">
        <v>0</v>
      </c>
      <c r="L272" s="276">
        <v>0</v>
      </c>
      <c r="M272" s="276">
        <v>0</v>
      </c>
      <c r="N272" s="276">
        <v>0</v>
      </c>
      <c r="O272" s="260">
        <f t="shared" si="54"/>
        <v>0</v>
      </c>
      <c r="P272" s="135">
        <v>0</v>
      </c>
      <c r="Q272" s="135">
        <v>0</v>
      </c>
    </row>
    <row r="273" spans="2:17" x14ac:dyDescent="0.25">
      <c r="B273" s="274" t="s">
        <v>85</v>
      </c>
      <c r="C273" s="436"/>
      <c r="D273" s="276">
        <v>0</v>
      </c>
      <c r="E273" s="276">
        <v>0</v>
      </c>
      <c r="F273" s="276">
        <v>39</v>
      </c>
      <c r="G273" s="276">
        <v>0</v>
      </c>
      <c r="H273" s="276">
        <v>111238</v>
      </c>
      <c r="I273" s="276">
        <v>0</v>
      </c>
      <c r="J273" s="276">
        <v>35</v>
      </c>
      <c r="K273" s="276">
        <v>37</v>
      </c>
      <c r="L273" s="276">
        <v>34</v>
      </c>
      <c r="M273" s="276">
        <v>0</v>
      </c>
      <c r="N273" s="276">
        <v>0</v>
      </c>
      <c r="O273" s="260">
        <f t="shared" si="54"/>
        <v>34</v>
      </c>
      <c r="P273" s="114">
        <v>138</v>
      </c>
      <c r="Q273" s="114">
        <v>0</v>
      </c>
    </row>
    <row r="274" spans="2:17" x14ac:dyDescent="0.25">
      <c r="B274" s="402"/>
      <c r="C274" s="403"/>
      <c r="D274" s="277">
        <f>D269+D270+D271+D272+D273</f>
        <v>0</v>
      </c>
      <c r="E274" s="277">
        <f t="shared" ref="E274:N274" si="55">E269+E270+E271+E272+E273</f>
        <v>0</v>
      </c>
      <c r="F274" s="277">
        <f t="shared" si="55"/>
        <v>144</v>
      </c>
      <c r="G274" s="277">
        <f t="shared" si="55"/>
        <v>4205586.8</v>
      </c>
      <c r="H274" s="277">
        <f t="shared" si="55"/>
        <v>356759</v>
      </c>
      <c r="I274" s="277">
        <f t="shared" si="55"/>
        <v>326</v>
      </c>
      <c r="J274" s="277">
        <f t="shared" si="55"/>
        <v>290</v>
      </c>
      <c r="K274" s="277">
        <f t="shared" si="55"/>
        <v>108</v>
      </c>
      <c r="L274" s="277">
        <f t="shared" si="55"/>
        <v>98</v>
      </c>
      <c r="M274" s="277">
        <f t="shared" si="55"/>
        <v>41</v>
      </c>
      <c r="N274" s="277">
        <f t="shared" si="55"/>
        <v>48</v>
      </c>
      <c r="O274" s="277">
        <f>N274+L274</f>
        <v>146</v>
      </c>
      <c r="P274" s="277">
        <f t="shared" ref="P274:Q274" si="56">P269+P270+P271+P272+P273</f>
        <v>256</v>
      </c>
      <c r="Q274" s="277">
        <f t="shared" si="56"/>
        <v>11</v>
      </c>
    </row>
    <row r="277" spans="2:17" ht="18.75" x14ac:dyDescent="0.3">
      <c r="B277" s="451" t="s">
        <v>343</v>
      </c>
      <c r="C277" s="451"/>
      <c r="D277" s="451"/>
      <c r="E277" s="451"/>
      <c r="F277" s="451"/>
      <c r="G277" s="451"/>
      <c r="H277" s="451"/>
      <c r="I277" s="451"/>
      <c r="J277" s="451"/>
      <c r="K277" s="451"/>
      <c r="L277" s="451"/>
      <c r="M277" s="451"/>
      <c r="N277" s="272"/>
      <c r="O277" s="272"/>
      <c r="P277" s="272"/>
      <c r="Q277" s="272"/>
    </row>
    <row r="278" spans="2:17" x14ac:dyDescent="0.25"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</row>
    <row r="279" spans="2:17" x14ac:dyDescent="0.25">
      <c r="B279" s="406" t="s">
        <v>5</v>
      </c>
      <c r="C279" s="406" t="s">
        <v>12</v>
      </c>
      <c r="D279" s="406" t="s">
        <v>6</v>
      </c>
      <c r="E279" s="406" t="s">
        <v>17</v>
      </c>
      <c r="F279" s="406" t="s">
        <v>15</v>
      </c>
      <c r="G279" s="406" t="s">
        <v>100</v>
      </c>
      <c r="H279" s="406" t="s">
        <v>14</v>
      </c>
      <c r="I279" s="406" t="s">
        <v>13</v>
      </c>
      <c r="J279" s="406" t="s">
        <v>8</v>
      </c>
      <c r="K279" s="398" t="s">
        <v>113</v>
      </c>
      <c r="L279" s="409"/>
      <c r="M279" s="409"/>
      <c r="N279" s="409"/>
      <c r="O279" s="399"/>
      <c r="P279" s="394" t="s">
        <v>16</v>
      </c>
      <c r="Q279" s="395"/>
    </row>
    <row r="280" spans="2:17" ht="30" x14ac:dyDescent="0.25">
      <c r="B280" s="407"/>
      <c r="C280" s="407"/>
      <c r="D280" s="407"/>
      <c r="E280" s="407"/>
      <c r="F280" s="407"/>
      <c r="G280" s="407"/>
      <c r="H280" s="407"/>
      <c r="I280" s="407"/>
      <c r="J280" s="407"/>
      <c r="K280" s="398" t="s">
        <v>1</v>
      </c>
      <c r="L280" s="399"/>
      <c r="M280" s="398" t="s">
        <v>2</v>
      </c>
      <c r="N280" s="399"/>
      <c r="O280" s="273" t="s">
        <v>10</v>
      </c>
      <c r="P280" s="396"/>
      <c r="Q280" s="397"/>
    </row>
    <row r="281" spans="2:17" x14ac:dyDescent="0.25">
      <c r="B281" s="408"/>
      <c r="C281" s="408"/>
      <c r="D281" s="408"/>
      <c r="E281" s="408"/>
      <c r="F281" s="408"/>
      <c r="G281" s="408"/>
      <c r="H281" s="408"/>
      <c r="I281" s="408"/>
      <c r="J281" s="408"/>
      <c r="K281" s="273" t="s">
        <v>4</v>
      </c>
      <c r="L281" s="273" t="s">
        <v>3</v>
      </c>
      <c r="M281" s="273" t="s">
        <v>4</v>
      </c>
      <c r="N281" s="273" t="s">
        <v>3</v>
      </c>
      <c r="O281" s="273" t="s">
        <v>3</v>
      </c>
      <c r="P281" s="278" t="s">
        <v>1</v>
      </c>
      <c r="Q281" s="278" t="s">
        <v>2</v>
      </c>
    </row>
    <row r="282" spans="2:17" x14ac:dyDescent="0.25">
      <c r="B282" s="275" t="s">
        <v>0</v>
      </c>
      <c r="C282" s="400">
        <v>42908</v>
      </c>
      <c r="D282" s="260">
        <v>0</v>
      </c>
      <c r="E282" s="260">
        <v>0</v>
      </c>
      <c r="F282" s="260">
        <v>120</v>
      </c>
      <c r="G282" s="245">
        <v>1998600</v>
      </c>
      <c r="H282" s="245">
        <v>139154</v>
      </c>
      <c r="I282" s="260">
        <v>92</v>
      </c>
      <c r="J282" s="260">
        <v>44</v>
      </c>
      <c r="K282" s="260">
        <v>37</v>
      </c>
      <c r="L282" s="260">
        <v>34</v>
      </c>
      <c r="M282" s="260">
        <v>36</v>
      </c>
      <c r="N282" s="260">
        <v>31</v>
      </c>
      <c r="O282" s="260">
        <v>65</v>
      </c>
      <c r="P282" s="261">
        <v>90</v>
      </c>
      <c r="Q282" s="246">
        <v>10</v>
      </c>
    </row>
    <row r="283" spans="2:17" x14ac:dyDescent="0.25">
      <c r="B283" s="274" t="s">
        <v>24</v>
      </c>
      <c r="C283" s="401"/>
      <c r="D283" s="262">
        <v>0</v>
      </c>
      <c r="E283" s="262">
        <v>0</v>
      </c>
      <c r="F283" s="262">
        <v>111</v>
      </c>
      <c r="G283" s="110">
        <v>1548636</v>
      </c>
      <c r="H283" s="110">
        <v>105650</v>
      </c>
      <c r="I283" s="262">
        <v>178</v>
      </c>
      <c r="J283" s="262">
        <v>150</v>
      </c>
      <c r="K283" s="262">
        <v>18</v>
      </c>
      <c r="L283" s="262">
        <v>16</v>
      </c>
      <c r="M283" s="262">
        <v>10</v>
      </c>
      <c r="N283" s="262">
        <v>10</v>
      </c>
      <c r="O283" s="260">
        <f t="shared" ref="O283:O286" si="57">N283+L283</f>
        <v>26</v>
      </c>
      <c r="P283" s="262">
        <v>10</v>
      </c>
      <c r="Q283" s="110">
        <v>8</v>
      </c>
    </row>
    <row r="284" spans="2:17" x14ac:dyDescent="0.25">
      <c r="B284" s="274" t="s">
        <v>25</v>
      </c>
      <c r="C284" s="401"/>
      <c r="D284" s="263">
        <v>0</v>
      </c>
      <c r="E284" s="263">
        <v>0</v>
      </c>
      <c r="F284" s="270">
        <v>6</v>
      </c>
      <c r="G284" s="271">
        <v>294053</v>
      </c>
      <c r="H284" s="271">
        <v>5152</v>
      </c>
      <c r="I284" s="270">
        <v>42</v>
      </c>
      <c r="J284" s="270">
        <v>26</v>
      </c>
      <c r="K284" s="270">
        <v>11</v>
      </c>
      <c r="L284" s="270">
        <v>11</v>
      </c>
      <c r="M284" s="263">
        <v>0</v>
      </c>
      <c r="N284" s="264">
        <v>0</v>
      </c>
      <c r="O284" s="260">
        <f t="shared" si="57"/>
        <v>11</v>
      </c>
      <c r="P284" s="265">
        <v>6</v>
      </c>
      <c r="Q284" s="112">
        <v>0</v>
      </c>
    </row>
    <row r="285" spans="2:17" x14ac:dyDescent="0.25">
      <c r="B285" s="275" t="s">
        <v>161</v>
      </c>
      <c r="C285" s="401"/>
      <c r="D285" s="249"/>
      <c r="E285" s="249"/>
      <c r="F285" s="250"/>
      <c r="G285" s="249"/>
      <c r="H285" s="249"/>
      <c r="I285" s="249"/>
      <c r="J285" s="276"/>
      <c r="K285" s="276"/>
      <c r="L285" s="276"/>
      <c r="M285" s="276"/>
      <c r="N285" s="276"/>
      <c r="O285" s="260">
        <f t="shared" si="57"/>
        <v>0</v>
      </c>
      <c r="P285" s="135"/>
      <c r="Q285" s="135"/>
    </row>
    <row r="286" spans="2:17" x14ac:dyDescent="0.25">
      <c r="B286" s="274" t="s">
        <v>85</v>
      </c>
      <c r="C286" s="436"/>
      <c r="D286" s="276">
        <v>0</v>
      </c>
      <c r="E286" s="276">
        <v>0</v>
      </c>
      <c r="F286" s="276">
        <v>78</v>
      </c>
      <c r="G286" s="276">
        <v>0</v>
      </c>
      <c r="H286" s="276">
        <v>120595</v>
      </c>
      <c r="I286" s="276">
        <v>0</v>
      </c>
      <c r="J286" s="276">
        <v>50</v>
      </c>
      <c r="K286" s="276">
        <v>34</v>
      </c>
      <c r="L286" s="276">
        <v>37</v>
      </c>
      <c r="M286" s="276">
        <v>0</v>
      </c>
      <c r="N286" s="276">
        <v>0</v>
      </c>
      <c r="O286" s="260">
        <f t="shared" si="57"/>
        <v>37</v>
      </c>
      <c r="P286" s="114">
        <v>141</v>
      </c>
      <c r="Q286" s="114">
        <v>0</v>
      </c>
    </row>
    <row r="287" spans="2:17" x14ac:dyDescent="0.25">
      <c r="B287" s="402"/>
      <c r="C287" s="403"/>
      <c r="D287" s="277">
        <f>D282+D283+D284+D285+D286</f>
        <v>0</v>
      </c>
      <c r="E287" s="277">
        <f t="shared" ref="E287:N287" si="58">E282+E283+E284+E285+E286</f>
        <v>0</v>
      </c>
      <c r="F287" s="277">
        <f t="shared" si="58"/>
        <v>315</v>
      </c>
      <c r="G287" s="277">
        <f t="shared" si="58"/>
        <v>3841289</v>
      </c>
      <c r="H287" s="277">
        <f t="shared" si="58"/>
        <v>370551</v>
      </c>
      <c r="I287" s="277">
        <f t="shared" si="58"/>
        <v>312</v>
      </c>
      <c r="J287" s="277">
        <f t="shared" si="58"/>
        <v>270</v>
      </c>
      <c r="K287" s="277">
        <f t="shared" si="58"/>
        <v>100</v>
      </c>
      <c r="L287" s="277">
        <f t="shared" si="58"/>
        <v>98</v>
      </c>
      <c r="M287" s="277">
        <f t="shared" si="58"/>
        <v>46</v>
      </c>
      <c r="N287" s="277">
        <f t="shared" si="58"/>
        <v>41</v>
      </c>
      <c r="O287" s="277">
        <f>N287+L287</f>
        <v>139</v>
      </c>
      <c r="P287" s="277">
        <f t="shared" ref="P287:Q287" si="59">P282+P283+P284+P285+P286</f>
        <v>247</v>
      </c>
      <c r="Q287" s="277">
        <f t="shared" si="59"/>
        <v>18</v>
      </c>
    </row>
    <row r="290" spans="2:17" ht="18.75" x14ac:dyDescent="0.3">
      <c r="B290" s="451" t="s">
        <v>344</v>
      </c>
      <c r="C290" s="451"/>
      <c r="D290" s="451"/>
      <c r="E290" s="451"/>
      <c r="F290" s="451"/>
      <c r="G290" s="451"/>
      <c r="H290" s="451"/>
      <c r="I290" s="451"/>
      <c r="J290" s="451"/>
      <c r="K290" s="451"/>
      <c r="L290" s="451"/>
      <c r="M290" s="451"/>
      <c r="N290" s="272"/>
      <c r="O290" s="272"/>
      <c r="P290" s="272"/>
      <c r="Q290" s="272"/>
    </row>
    <row r="291" spans="2:17" x14ac:dyDescent="0.25"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</row>
    <row r="292" spans="2:17" x14ac:dyDescent="0.25">
      <c r="B292" s="406" t="s">
        <v>5</v>
      </c>
      <c r="C292" s="406" t="s">
        <v>12</v>
      </c>
      <c r="D292" s="406" t="s">
        <v>6</v>
      </c>
      <c r="E292" s="406" t="s">
        <v>17</v>
      </c>
      <c r="F292" s="406" t="s">
        <v>15</v>
      </c>
      <c r="G292" s="406" t="s">
        <v>100</v>
      </c>
      <c r="H292" s="406" t="s">
        <v>14</v>
      </c>
      <c r="I292" s="406" t="s">
        <v>13</v>
      </c>
      <c r="J292" s="406" t="s">
        <v>8</v>
      </c>
      <c r="K292" s="398" t="s">
        <v>113</v>
      </c>
      <c r="L292" s="409"/>
      <c r="M292" s="409"/>
      <c r="N292" s="409"/>
      <c r="O292" s="399"/>
      <c r="P292" s="394" t="s">
        <v>16</v>
      </c>
      <c r="Q292" s="395"/>
    </row>
    <row r="293" spans="2:17" ht="30" x14ac:dyDescent="0.25">
      <c r="B293" s="407"/>
      <c r="C293" s="407"/>
      <c r="D293" s="407"/>
      <c r="E293" s="407"/>
      <c r="F293" s="407"/>
      <c r="G293" s="407"/>
      <c r="H293" s="407"/>
      <c r="I293" s="407"/>
      <c r="J293" s="407"/>
      <c r="K293" s="398" t="s">
        <v>1</v>
      </c>
      <c r="L293" s="399"/>
      <c r="M293" s="398" t="s">
        <v>2</v>
      </c>
      <c r="N293" s="399"/>
      <c r="O293" s="273" t="s">
        <v>10</v>
      </c>
      <c r="P293" s="396"/>
      <c r="Q293" s="397"/>
    </row>
    <row r="294" spans="2:17" x14ac:dyDescent="0.25">
      <c r="B294" s="408"/>
      <c r="C294" s="408"/>
      <c r="D294" s="408"/>
      <c r="E294" s="408"/>
      <c r="F294" s="408"/>
      <c r="G294" s="408"/>
      <c r="H294" s="408"/>
      <c r="I294" s="408"/>
      <c r="J294" s="408"/>
      <c r="K294" s="273" t="s">
        <v>4</v>
      </c>
      <c r="L294" s="273" t="s">
        <v>3</v>
      </c>
      <c r="M294" s="273" t="s">
        <v>4</v>
      </c>
      <c r="N294" s="273" t="s">
        <v>3</v>
      </c>
      <c r="O294" s="273" t="s">
        <v>3</v>
      </c>
      <c r="P294" s="278" t="s">
        <v>1</v>
      </c>
      <c r="Q294" s="278" t="s">
        <v>2</v>
      </c>
    </row>
    <row r="295" spans="2:17" x14ac:dyDescent="0.25">
      <c r="B295" s="275" t="s">
        <v>0</v>
      </c>
      <c r="C295" s="400">
        <v>42909</v>
      </c>
      <c r="D295" s="260">
        <v>0</v>
      </c>
      <c r="E295" s="260">
        <v>0</v>
      </c>
      <c r="F295" s="260">
        <v>102</v>
      </c>
      <c r="G295" s="245">
        <v>2520930</v>
      </c>
      <c r="H295" s="245">
        <v>130621</v>
      </c>
      <c r="I295" s="260">
        <v>96</v>
      </c>
      <c r="J295" s="260">
        <v>49</v>
      </c>
      <c r="K295" s="260">
        <v>40</v>
      </c>
      <c r="L295" s="260">
        <v>34</v>
      </c>
      <c r="M295" s="260">
        <v>19</v>
      </c>
      <c r="N295" s="260">
        <v>19</v>
      </c>
      <c r="O295" s="260">
        <v>53</v>
      </c>
      <c r="P295" s="261">
        <v>92</v>
      </c>
      <c r="Q295" s="246">
        <v>8</v>
      </c>
    </row>
    <row r="296" spans="2:17" x14ac:dyDescent="0.25">
      <c r="B296" s="274" t="s">
        <v>24</v>
      </c>
      <c r="C296" s="401"/>
      <c r="D296" s="262">
        <v>0</v>
      </c>
      <c r="E296" s="262">
        <v>0</v>
      </c>
      <c r="F296" s="262">
        <v>117</v>
      </c>
      <c r="G296" s="110">
        <v>1559436</v>
      </c>
      <c r="H296" s="110">
        <v>106650</v>
      </c>
      <c r="I296" s="262">
        <v>178</v>
      </c>
      <c r="J296" s="262">
        <v>148</v>
      </c>
      <c r="K296" s="262">
        <v>18</v>
      </c>
      <c r="L296" s="262">
        <v>18</v>
      </c>
      <c r="M296" s="262">
        <v>10</v>
      </c>
      <c r="N296" s="262">
        <v>10</v>
      </c>
      <c r="O296" s="260">
        <f t="shared" ref="O296:O299" si="60">N296+L296</f>
        <v>28</v>
      </c>
      <c r="P296" s="262">
        <v>10</v>
      </c>
      <c r="Q296" s="110">
        <v>8</v>
      </c>
    </row>
    <row r="297" spans="2:17" x14ac:dyDescent="0.25">
      <c r="B297" s="274" t="s">
        <v>25</v>
      </c>
      <c r="C297" s="401"/>
      <c r="D297" s="263">
        <v>0</v>
      </c>
      <c r="E297" s="263">
        <v>0</v>
      </c>
      <c r="F297" s="270">
        <v>9</v>
      </c>
      <c r="G297" s="271">
        <v>260419</v>
      </c>
      <c r="H297" s="271">
        <v>4178</v>
      </c>
      <c r="I297" s="270">
        <v>32</v>
      </c>
      <c r="J297" s="270">
        <v>25</v>
      </c>
      <c r="K297" s="270">
        <v>10</v>
      </c>
      <c r="L297" s="270">
        <v>12</v>
      </c>
      <c r="M297" s="263">
        <v>0</v>
      </c>
      <c r="N297" s="264">
        <v>0</v>
      </c>
      <c r="O297" s="260">
        <f t="shared" si="60"/>
        <v>12</v>
      </c>
      <c r="P297" s="265">
        <v>6</v>
      </c>
      <c r="Q297" s="112">
        <v>0</v>
      </c>
    </row>
    <row r="298" spans="2:17" x14ac:dyDescent="0.25">
      <c r="B298" s="275" t="s">
        <v>161</v>
      </c>
      <c r="C298" s="401"/>
      <c r="D298" s="249">
        <v>0</v>
      </c>
      <c r="E298" s="249">
        <v>0</v>
      </c>
      <c r="F298" s="250">
        <v>0</v>
      </c>
      <c r="G298" s="249">
        <v>0</v>
      </c>
      <c r="H298" s="249">
        <v>0</v>
      </c>
      <c r="I298" s="249">
        <v>0</v>
      </c>
      <c r="J298" s="276">
        <v>0</v>
      </c>
      <c r="K298" s="276">
        <v>0</v>
      </c>
      <c r="L298" s="276">
        <v>0</v>
      </c>
      <c r="M298" s="276">
        <v>0</v>
      </c>
      <c r="N298" s="276">
        <v>0</v>
      </c>
      <c r="O298" s="260">
        <v>0</v>
      </c>
      <c r="P298" s="135">
        <v>0</v>
      </c>
      <c r="Q298" s="135">
        <v>0</v>
      </c>
    </row>
    <row r="299" spans="2:17" x14ac:dyDescent="0.25">
      <c r="B299" s="274" t="s">
        <v>85</v>
      </c>
      <c r="C299" s="436"/>
      <c r="D299" s="276">
        <v>0</v>
      </c>
      <c r="E299" s="276">
        <v>0</v>
      </c>
      <c r="F299" s="276">
        <v>51</v>
      </c>
      <c r="G299" s="276">
        <v>0</v>
      </c>
      <c r="H299" s="276">
        <v>156963</v>
      </c>
      <c r="I299" s="276">
        <v>0</v>
      </c>
      <c r="J299" s="276">
        <v>42</v>
      </c>
      <c r="K299" s="276">
        <v>37</v>
      </c>
      <c r="L299" s="276">
        <v>36</v>
      </c>
      <c r="M299" s="276">
        <v>0</v>
      </c>
      <c r="N299" s="276">
        <v>0</v>
      </c>
      <c r="O299" s="260">
        <f t="shared" si="60"/>
        <v>36</v>
      </c>
      <c r="P299" s="114">
        <v>137</v>
      </c>
      <c r="Q299" s="114">
        <v>0</v>
      </c>
    </row>
    <row r="300" spans="2:17" x14ac:dyDescent="0.25">
      <c r="B300" s="402"/>
      <c r="C300" s="403"/>
      <c r="D300" s="277">
        <f>D295+D296+D297+D298+D299</f>
        <v>0</v>
      </c>
      <c r="E300" s="277">
        <f t="shared" ref="E300:N300" si="61">E295+E296+E297+E298+E299</f>
        <v>0</v>
      </c>
      <c r="F300" s="277">
        <f t="shared" si="61"/>
        <v>279</v>
      </c>
      <c r="G300" s="277">
        <f t="shared" si="61"/>
        <v>4340785</v>
      </c>
      <c r="H300" s="277">
        <f t="shared" si="61"/>
        <v>398412</v>
      </c>
      <c r="I300" s="277">
        <f t="shared" si="61"/>
        <v>306</v>
      </c>
      <c r="J300" s="277">
        <f t="shared" si="61"/>
        <v>264</v>
      </c>
      <c r="K300" s="277">
        <f t="shared" si="61"/>
        <v>105</v>
      </c>
      <c r="L300" s="277">
        <f t="shared" si="61"/>
        <v>100</v>
      </c>
      <c r="M300" s="277">
        <f t="shared" si="61"/>
        <v>29</v>
      </c>
      <c r="N300" s="277">
        <f t="shared" si="61"/>
        <v>29</v>
      </c>
      <c r="O300" s="277">
        <f>N300+L300</f>
        <v>129</v>
      </c>
      <c r="P300" s="277">
        <f t="shared" ref="P300:Q300" si="62">P295+P296+P297+P298+P299</f>
        <v>245</v>
      </c>
      <c r="Q300" s="277">
        <f t="shared" si="62"/>
        <v>16</v>
      </c>
    </row>
    <row r="303" spans="2:17" ht="18.75" x14ac:dyDescent="0.3">
      <c r="B303" s="451" t="s">
        <v>345</v>
      </c>
      <c r="C303" s="451"/>
      <c r="D303" s="451"/>
      <c r="E303" s="451"/>
      <c r="F303" s="451"/>
      <c r="G303" s="451"/>
      <c r="H303" s="451"/>
      <c r="I303" s="451"/>
      <c r="J303" s="451"/>
      <c r="K303" s="451"/>
      <c r="L303" s="451"/>
      <c r="M303" s="451"/>
      <c r="N303" s="272"/>
      <c r="O303" s="272"/>
      <c r="P303" s="272"/>
      <c r="Q303" s="272"/>
    </row>
    <row r="304" spans="2:17" x14ac:dyDescent="0.25"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</row>
    <row r="305" spans="2:17" x14ac:dyDescent="0.25">
      <c r="B305" s="406" t="s">
        <v>5</v>
      </c>
      <c r="C305" s="406" t="s">
        <v>12</v>
      </c>
      <c r="D305" s="406" t="s">
        <v>6</v>
      </c>
      <c r="E305" s="406" t="s">
        <v>17</v>
      </c>
      <c r="F305" s="406" t="s">
        <v>15</v>
      </c>
      <c r="G305" s="406" t="s">
        <v>100</v>
      </c>
      <c r="H305" s="406" t="s">
        <v>14</v>
      </c>
      <c r="I305" s="406" t="s">
        <v>13</v>
      </c>
      <c r="J305" s="406" t="s">
        <v>8</v>
      </c>
      <c r="K305" s="398" t="s">
        <v>113</v>
      </c>
      <c r="L305" s="409"/>
      <c r="M305" s="409"/>
      <c r="N305" s="409"/>
      <c r="O305" s="399"/>
      <c r="P305" s="394" t="s">
        <v>16</v>
      </c>
      <c r="Q305" s="395"/>
    </row>
    <row r="306" spans="2:17" ht="30" x14ac:dyDescent="0.25">
      <c r="B306" s="407"/>
      <c r="C306" s="407"/>
      <c r="D306" s="407"/>
      <c r="E306" s="407"/>
      <c r="F306" s="407"/>
      <c r="G306" s="407"/>
      <c r="H306" s="407"/>
      <c r="I306" s="407"/>
      <c r="J306" s="407"/>
      <c r="K306" s="398" t="s">
        <v>1</v>
      </c>
      <c r="L306" s="399"/>
      <c r="M306" s="398" t="s">
        <v>2</v>
      </c>
      <c r="N306" s="399"/>
      <c r="O306" s="273" t="s">
        <v>10</v>
      </c>
      <c r="P306" s="396"/>
      <c r="Q306" s="397"/>
    </row>
    <row r="307" spans="2:17" x14ac:dyDescent="0.25">
      <c r="B307" s="408"/>
      <c r="C307" s="408"/>
      <c r="D307" s="408"/>
      <c r="E307" s="408"/>
      <c r="F307" s="408"/>
      <c r="G307" s="408"/>
      <c r="H307" s="408"/>
      <c r="I307" s="408"/>
      <c r="J307" s="408"/>
      <c r="K307" s="273" t="s">
        <v>4</v>
      </c>
      <c r="L307" s="273" t="s">
        <v>3</v>
      </c>
      <c r="M307" s="273" t="s">
        <v>4</v>
      </c>
      <c r="N307" s="273" t="s">
        <v>3</v>
      </c>
      <c r="O307" s="273" t="s">
        <v>3</v>
      </c>
      <c r="P307" s="278" t="s">
        <v>1</v>
      </c>
      <c r="Q307" s="278" t="s">
        <v>2</v>
      </c>
    </row>
    <row r="308" spans="2:17" x14ac:dyDescent="0.25">
      <c r="B308" s="275" t="s">
        <v>0</v>
      </c>
      <c r="C308" s="400">
        <v>42910</v>
      </c>
      <c r="D308" s="260">
        <v>0</v>
      </c>
      <c r="E308" s="260">
        <v>0</v>
      </c>
      <c r="F308" s="260">
        <v>56</v>
      </c>
      <c r="G308" s="245">
        <v>2157699.2000000002</v>
      </c>
      <c r="H308" s="245">
        <v>148924.20000000001</v>
      </c>
      <c r="I308" s="260">
        <v>109</v>
      </c>
      <c r="J308" s="260">
        <v>62</v>
      </c>
      <c r="K308" s="260">
        <v>14</v>
      </c>
      <c r="L308" s="260">
        <v>15</v>
      </c>
      <c r="M308" s="260">
        <v>19</v>
      </c>
      <c r="N308" s="260">
        <v>19</v>
      </c>
      <c r="O308" s="260">
        <v>34</v>
      </c>
      <c r="P308" s="261">
        <v>7</v>
      </c>
      <c r="Q308" s="246">
        <v>6</v>
      </c>
    </row>
    <row r="309" spans="2:17" x14ac:dyDescent="0.25">
      <c r="B309" s="274" t="s">
        <v>24</v>
      </c>
      <c r="C309" s="401"/>
      <c r="D309" s="262">
        <v>0</v>
      </c>
      <c r="E309" s="262">
        <v>0</v>
      </c>
      <c r="F309" s="262">
        <v>23</v>
      </c>
      <c r="G309" s="110">
        <v>934959</v>
      </c>
      <c r="H309" s="110">
        <v>101250</v>
      </c>
      <c r="I309" s="262">
        <v>178</v>
      </c>
      <c r="J309" s="262">
        <v>120</v>
      </c>
      <c r="K309" s="262">
        <v>2</v>
      </c>
      <c r="L309" s="262">
        <v>2</v>
      </c>
      <c r="M309" s="262">
        <v>8</v>
      </c>
      <c r="N309" s="262">
        <v>8</v>
      </c>
      <c r="O309" s="260">
        <f t="shared" ref="O309:O311" si="63">N309+L309</f>
        <v>10</v>
      </c>
      <c r="P309" s="262">
        <v>2</v>
      </c>
      <c r="Q309" s="110">
        <v>8</v>
      </c>
    </row>
    <row r="310" spans="2:17" x14ac:dyDescent="0.25">
      <c r="B310" s="274" t="s">
        <v>25</v>
      </c>
      <c r="C310" s="401"/>
      <c r="D310" s="263">
        <v>0</v>
      </c>
      <c r="E310" s="263">
        <v>0</v>
      </c>
      <c r="F310" s="270">
        <v>0</v>
      </c>
      <c r="G310" s="271">
        <v>354452</v>
      </c>
      <c r="H310" s="271">
        <v>0</v>
      </c>
      <c r="I310" s="270">
        <v>0</v>
      </c>
      <c r="J310" s="270">
        <v>32</v>
      </c>
      <c r="K310" s="270">
        <v>2</v>
      </c>
      <c r="L310" s="270">
        <v>2</v>
      </c>
      <c r="M310" s="263">
        <v>0</v>
      </c>
      <c r="N310" s="264">
        <v>0</v>
      </c>
      <c r="O310" s="260">
        <f t="shared" si="63"/>
        <v>2</v>
      </c>
      <c r="P310" s="265">
        <v>0</v>
      </c>
      <c r="Q310" s="112">
        <v>0</v>
      </c>
    </row>
    <row r="311" spans="2:17" x14ac:dyDescent="0.25">
      <c r="B311" s="275" t="s">
        <v>161</v>
      </c>
      <c r="C311" s="401"/>
      <c r="D311" s="249">
        <v>0</v>
      </c>
      <c r="E311" s="249">
        <v>0</v>
      </c>
      <c r="F311" s="250">
        <v>0</v>
      </c>
      <c r="G311" s="249">
        <v>0</v>
      </c>
      <c r="H311" s="249">
        <v>0</v>
      </c>
      <c r="I311" s="249">
        <v>0</v>
      </c>
      <c r="J311" s="276">
        <v>0</v>
      </c>
      <c r="K311" s="276">
        <v>0</v>
      </c>
      <c r="L311" s="276">
        <v>0</v>
      </c>
      <c r="M311" s="276">
        <v>0</v>
      </c>
      <c r="N311" s="276">
        <v>0</v>
      </c>
      <c r="O311" s="260">
        <f t="shared" si="63"/>
        <v>0</v>
      </c>
      <c r="P311" s="135">
        <v>0</v>
      </c>
      <c r="Q311" s="135">
        <v>0</v>
      </c>
    </row>
    <row r="312" spans="2:17" x14ac:dyDescent="0.25">
      <c r="B312" s="274" t="s">
        <v>85</v>
      </c>
      <c r="C312" s="436"/>
      <c r="D312" s="276">
        <v>0</v>
      </c>
      <c r="E312" s="276">
        <v>0</v>
      </c>
      <c r="F312" s="276">
        <v>0</v>
      </c>
      <c r="G312" s="276">
        <v>0</v>
      </c>
      <c r="H312" s="276">
        <v>0</v>
      </c>
      <c r="I312" s="276">
        <v>0</v>
      </c>
      <c r="J312" s="276">
        <v>0</v>
      </c>
      <c r="K312" s="276">
        <v>0</v>
      </c>
      <c r="L312" s="276">
        <v>0</v>
      </c>
      <c r="M312" s="276">
        <v>0</v>
      </c>
      <c r="N312" s="276">
        <v>0</v>
      </c>
      <c r="O312" s="260">
        <v>0</v>
      </c>
      <c r="P312" s="114">
        <v>0</v>
      </c>
      <c r="Q312" s="114">
        <v>0</v>
      </c>
    </row>
    <row r="313" spans="2:17" x14ac:dyDescent="0.25">
      <c r="B313" s="402"/>
      <c r="C313" s="403"/>
      <c r="D313" s="277">
        <f>D308+D309+D310+D311+D312</f>
        <v>0</v>
      </c>
      <c r="E313" s="277">
        <f t="shared" ref="E313:N313" si="64">E308+E309+E310+E311+E312</f>
        <v>0</v>
      </c>
      <c r="F313" s="277">
        <f t="shared" si="64"/>
        <v>79</v>
      </c>
      <c r="G313" s="277">
        <f t="shared" si="64"/>
        <v>3447110.2</v>
      </c>
      <c r="H313" s="277">
        <f t="shared" si="64"/>
        <v>250174.2</v>
      </c>
      <c r="I313" s="277">
        <f t="shared" si="64"/>
        <v>287</v>
      </c>
      <c r="J313" s="277">
        <f t="shared" si="64"/>
        <v>214</v>
      </c>
      <c r="K313" s="277">
        <f t="shared" si="64"/>
        <v>18</v>
      </c>
      <c r="L313" s="277">
        <f t="shared" si="64"/>
        <v>19</v>
      </c>
      <c r="M313" s="277">
        <f t="shared" si="64"/>
        <v>27</v>
      </c>
      <c r="N313" s="277">
        <f t="shared" si="64"/>
        <v>27</v>
      </c>
      <c r="O313" s="277">
        <f>N313+L313</f>
        <v>46</v>
      </c>
      <c r="P313" s="277">
        <f t="shared" ref="P313:Q313" si="65">P308+P309+P310+P311+P312</f>
        <v>9</v>
      </c>
      <c r="Q313" s="277">
        <f t="shared" si="65"/>
        <v>14</v>
      </c>
    </row>
    <row r="316" spans="2:17" ht="18.75" x14ac:dyDescent="0.3">
      <c r="B316" s="451" t="s">
        <v>346</v>
      </c>
      <c r="C316" s="451"/>
      <c r="D316" s="451"/>
      <c r="E316" s="451"/>
      <c r="F316" s="451"/>
      <c r="G316" s="451"/>
      <c r="H316" s="451"/>
      <c r="I316" s="451"/>
      <c r="J316" s="451"/>
      <c r="K316" s="451"/>
      <c r="L316" s="451"/>
      <c r="M316" s="451"/>
      <c r="N316" s="272"/>
      <c r="O316" s="272"/>
      <c r="P316" s="272"/>
      <c r="Q316" s="272"/>
    </row>
    <row r="317" spans="2:17" x14ac:dyDescent="0.25"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</row>
    <row r="318" spans="2:17" x14ac:dyDescent="0.25">
      <c r="B318" s="406" t="s">
        <v>5</v>
      </c>
      <c r="C318" s="406" t="s">
        <v>12</v>
      </c>
      <c r="D318" s="406" t="s">
        <v>6</v>
      </c>
      <c r="E318" s="406" t="s">
        <v>17</v>
      </c>
      <c r="F318" s="406" t="s">
        <v>15</v>
      </c>
      <c r="G318" s="406" t="s">
        <v>100</v>
      </c>
      <c r="H318" s="406" t="s">
        <v>14</v>
      </c>
      <c r="I318" s="406" t="s">
        <v>13</v>
      </c>
      <c r="J318" s="406" t="s">
        <v>8</v>
      </c>
      <c r="K318" s="398" t="s">
        <v>113</v>
      </c>
      <c r="L318" s="409"/>
      <c r="M318" s="409"/>
      <c r="N318" s="409"/>
      <c r="O318" s="399"/>
      <c r="P318" s="394" t="s">
        <v>16</v>
      </c>
      <c r="Q318" s="395"/>
    </row>
    <row r="319" spans="2:17" ht="30" x14ac:dyDescent="0.25">
      <c r="B319" s="407"/>
      <c r="C319" s="407"/>
      <c r="D319" s="407"/>
      <c r="E319" s="407"/>
      <c r="F319" s="407"/>
      <c r="G319" s="407"/>
      <c r="H319" s="407"/>
      <c r="I319" s="407"/>
      <c r="J319" s="407"/>
      <c r="K319" s="398" t="s">
        <v>1</v>
      </c>
      <c r="L319" s="399"/>
      <c r="M319" s="398" t="s">
        <v>2</v>
      </c>
      <c r="N319" s="399"/>
      <c r="O319" s="273" t="s">
        <v>10</v>
      </c>
      <c r="P319" s="396"/>
      <c r="Q319" s="397"/>
    </row>
    <row r="320" spans="2:17" x14ac:dyDescent="0.25">
      <c r="B320" s="408"/>
      <c r="C320" s="408"/>
      <c r="D320" s="408"/>
      <c r="E320" s="408"/>
      <c r="F320" s="408"/>
      <c r="G320" s="408"/>
      <c r="H320" s="408"/>
      <c r="I320" s="408"/>
      <c r="J320" s="408"/>
      <c r="K320" s="273" t="s">
        <v>4</v>
      </c>
      <c r="L320" s="273" t="s">
        <v>3</v>
      </c>
      <c r="M320" s="273" t="s">
        <v>4</v>
      </c>
      <c r="N320" s="273" t="s">
        <v>3</v>
      </c>
      <c r="O320" s="273" t="s">
        <v>3</v>
      </c>
      <c r="P320" s="278" t="s">
        <v>1</v>
      </c>
      <c r="Q320" s="278" t="s">
        <v>2</v>
      </c>
    </row>
    <row r="321" spans="2:17" x14ac:dyDescent="0.25">
      <c r="B321" s="275" t="s">
        <v>0</v>
      </c>
      <c r="C321" s="400">
        <v>42911</v>
      </c>
      <c r="D321" s="260">
        <v>0</v>
      </c>
      <c r="E321" s="260">
        <v>0</v>
      </c>
      <c r="F321" s="260">
        <v>198</v>
      </c>
      <c r="G321" s="245">
        <v>2549292</v>
      </c>
      <c r="H321" s="245">
        <v>65000</v>
      </c>
      <c r="I321" s="260">
        <v>152</v>
      </c>
      <c r="J321" s="260">
        <v>106</v>
      </c>
      <c r="K321" s="260">
        <v>8</v>
      </c>
      <c r="L321" s="260">
        <v>7</v>
      </c>
      <c r="M321" s="260">
        <v>37</v>
      </c>
      <c r="N321" s="260">
        <v>35</v>
      </c>
      <c r="O321" s="260">
        <v>42</v>
      </c>
      <c r="P321" s="261">
        <v>7</v>
      </c>
      <c r="Q321" s="246">
        <v>9</v>
      </c>
    </row>
    <row r="322" spans="2:17" x14ac:dyDescent="0.25">
      <c r="B322" s="274" t="s">
        <v>24</v>
      </c>
      <c r="C322" s="401"/>
      <c r="D322" s="262">
        <v>0</v>
      </c>
      <c r="E322" s="262">
        <v>0</v>
      </c>
      <c r="F322" s="262">
        <v>23</v>
      </c>
      <c r="G322" s="110">
        <v>1091439</v>
      </c>
      <c r="H322" s="110">
        <v>101150</v>
      </c>
      <c r="I322" s="262">
        <v>188</v>
      </c>
      <c r="J322" s="262">
        <v>125</v>
      </c>
      <c r="K322" s="262">
        <v>2</v>
      </c>
      <c r="L322" s="262">
        <v>2</v>
      </c>
      <c r="M322" s="262">
        <v>0</v>
      </c>
      <c r="N322" s="262">
        <v>0</v>
      </c>
      <c r="O322" s="260">
        <f t="shared" ref="O322:O325" si="66">N322+L322</f>
        <v>2</v>
      </c>
      <c r="P322" s="262">
        <v>2</v>
      </c>
      <c r="Q322" s="110">
        <v>0</v>
      </c>
    </row>
    <row r="323" spans="2:17" x14ac:dyDescent="0.25">
      <c r="B323" s="274" t="s">
        <v>25</v>
      </c>
      <c r="C323" s="401"/>
      <c r="D323" s="263">
        <v>0</v>
      </c>
      <c r="E323" s="263">
        <v>0</v>
      </c>
      <c r="F323" s="270">
        <v>0</v>
      </c>
      <c r="G323" s="271">
        <v>352043</v>
      </c>
      <c r="H323" s="271">
        <v>0</v>
      </c>
      <c r="I323" s="270">
        <v>0</v>
      </c>
      <c r="J323" s="270">
        <v>26</v>
      </c>
      <c r="K323" s="270">
        <v>1</v>
      </c>
      <c r="L323" s="270">
        <v>1</v>
      </c>
      <c r="M323" s="263">
        <v>0</v>
      </c>
      <c r="N323" s="264">
        <v>0</v>
      </c>
      <c r="O323" s="260">
        <f t="shared" si="66"/>
        <v>1</v>
      </c>
      <c r="P323" s="265">
        <v>0</v>
      </c>
      <c r="Q323" s="112">
        <v>0</v>
      </c>
    </row>
    <row r="324" spans="2:17" x14ac:dyDescent="0.25">
      <c r="B324" s="275" t="s">
        <v>161</v>
      </c>
      <c r="C324" s="401"/>
      <c r="D324" s="249">
        <v>0</v>
      </c>
      <c r="E324" s="249">
        <v>0</v>
      </c>
      <c r="F324" s="250">
        <v>0</v>
      </c>
      <c r="G324" s="249">
        <v>0</v>
      </c>
      <c r="H324" s="249">
        <v>0</v>
      </c>
      <c r="I324" s="249">
        <v>0</v>
      </c>
      <c r="J324" s="276">
        <v>0</v>
      </c>
      <c r="K324" s="276">
        <v>0</v>
      </c>
      <c r="L324" s="276">
        <v>0</v>
      </c>
      <c r="M324" s="276">
        <v>0</v>
      </c>
      <c r="N324" s="276">
        <v>0</v>
      </c>
      <c r="O324" s="260">
        <f t="shared" si="66"/>
        <v>0</v>
      </c>
      <c r="P324" s="135">
        <v>0</v>
      </c>
      <c r="Q324" s="135">
        <v>0</v>
      </c>
    </row>
    <row r="325" spans="2:17" x14ac:dyDescent="0.25">
      <c r="B325" s="274" t="s">
        <v>85</v>
      </c>
      <c r="C325" s="436"/>
      <c r="D325" s="276">
        <v>0</v>
      </c>
      <c r="E325" s="276">
        <v>0</v>
      </c>
      <c r="F325" s="276">
        <v>0</v>
      </c>
      <c r="G325" s="276">
        <v>0</v>
      </c>
      <c r="H325" s="276">
        <v>0</v>
      </c>
      <c r="I325" s="276">
        <v>0</v>
      </c>
      <c r="J325" s="276">
        <v>0</v>
      </c>
      <c r="K325" s="276">
        <v>0</v>
      </c>
      <c r="L325" s="276">
        <v>0</v>
      </c>
      <c r="M325" s="276">
        <v>0</v>
      </c>
      <c r="N325" s="276">
        <v>0</v>
      </c>
      <c r="O325" s="260">
        <f t="shared" si="66"/>
        <v>0</v>
      </c>
      <c r="P325" s="114">
        <v>0</v>
      </c>
      <c r="Q325" s="114">
        <v>0</v>
      </c>
    </row>
    <row r="326" spans="2:17" x14ac:dyDescent="0.25">
      <c r="B326" s="402"/>
      <c r="C326" s="403"/>
      <c r="D326" s="277">
        <f>D321+D322+D323+D324+D325</f>
        <v>0</v>
      </c>
      <c r="E326" s="277">
        <f t="shared" ref="E326:N326" si="67">E321+E322+E323+E324+E325</f>
        <v>0</v>
      </c>
      <c r="F326" s="277">
        <f t="shared" si="67"/>
        <v>221</v>
      </c>
      <c r="G326" s="277">
        <f t="shared" si="67"/>
        <v>3992774</v>
      </c>
      <c r="H326" s="277">
        <f t="shared" si="67"/>
        <v>166150</v>
      </c>
      <c r="I326" s="277">
        <f t="shared" si="67"/>
        <v>340</v>
      </c>
      <c r="J326" s="277">
        <f t="shared" si="67"/>
        <v>257</v>
      </c>
      <c r="K326" s="277">
        <f t="shared" si="67"/>
        <v>11</v>
      </c>
      <c r="L326" s="277">
        <f t="shared" si="67"/>
        <v>10</v>
      </c>
      <c r="M326" s="277">
        <f t="shared" si="67"/>
        <v>37</v>
      </c>
      <c r="N326" s="277">
        <f t="shared" si="67"/>
        <v>35</v>
      </c>
      <c r="O326" s="277">
        <f>N326+L326</f>
        <v>45</v>
      </c>
      <c r="P326" s="277">
        <f t="shared" ref="P326:Q326" si="68">P321+P322+P323+P324+P325</f>
        <v>9</v>
      </c>
      <c r="Q326" s="277">
        <f t="shared" si="68"/>
        <v>9</v>
      </c>
    </row>
    <row r="329" spans="2:17" ht="18.75" x14ac:dyDescent="0.3">
      <c r="B329" s="451" t="s">
        <v>347</v>
      </c>
      <c r="C329" s="451"/>
      <c r="D329" s="451"/>
      <c r="E329" s="451"/>
      <c r="F329" s="451"/>
      <c r="G329" s="451"/>
      <c r="H329" s="451"/>
      <c r="I329" s="451"/>
      <c r="J329" s="451"/>
      <c r="K329" s="451"/>
      <c r="L329" s="451"/>
      <c r="M329" s="451"/>
      <c r="N329" s="272"/>
      <c r="O329" s="272"/>
      <c r="P329" s="272"/>
      <c r="Q329" s="272"/>
    </row>
    <row r="330" spans="2:17" x14ac:dyDescent="0.25"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</row>
    <row r="331" spans="2:17" x14ac:dyDescent="0.25">
      <c r="B331" s="406" t="s">
        <v>5</v>
      </c>
      <c r="C331" s="406" t="s">
        <v>12</v>
      </c>
      <c r="D331" s="406" t="s">
        <v>6</v>
      </c>
      <c r="E331" s="406" t="s">
        <v>17</v>
      </c>
      <c r="F331" s="406" t="s">
        <v>15</v>
      </c>
      <c r="G331" s="406" t="s">
        <v>100</v>
      </c>
      <c r="H331" s="406" t="s">
        <v>14</v>
      </c>
      <c r="I331" s="406" t="s">
        <v>13</v>
      </c>
      <c r="J331" s="406" t="s">
        <v>8</v>
      </c>
      <c r="K331" s="398" t="s">
        <v>113</v>
      </c>
      <c r="L331" s="409"/>
      <c r="M331" s="409"/>
      <c r="N331" s="409"/>
      <c r="O331" s="399"/>
      <c r="P331" s="394" t="s">
        <v>16</v>
      </c>
      <c r="Q331" s="395"/>
    </row>
    <row r="332" spans="2:17" ht="30" x14ac:dyDescent="0.25">
      <c r="B332" s="407"/>
      <c r="C332" s="407"/>
      <c r="D332" s="407"/>
      <c r="E332" s="407"/>
      <c r="F332" s="407"/>
      <c r="G332" s="407"/>
      <c r="H332" s="407"/>
      <c r="I332" s="407"/>
      <c r="J332" s="407"/>
      <c r="K332" s="398" t="s">
        <v>1</v>
      </c>
      <c r="L332" s="399"/>
      <c r="M332" s="398" t="s">
        <v>2</v>
      </c>
      <c r="N332" s="399"/>
      <c r="O332" s="273" t="s">
        <v>10</v>
      </c>
      <c r="P332" s="396"/>
      <c r="Q332" s="397"/>
    </row>
    <row r="333" spans="2:17" x14ac:dyDescent="0.25">
      <c r="B333" s="408"/>
      <c r="C333" s="408"/>
      <c r="D333" s="408"/>
      <c r="E333" s="408"/>
      <c r="F333" s="408"/>
      <c r="G333" s="408"/>
      <c r="H333" s="408"/>
      <c r="I333" s="408"/>
      <c r="J333" s="408"/>
      <c r="K333" s="273" t="s">
        <v>4</v>
      </c>
      <c r="L333" s="273" t="s">
        <v>3</v>
      </c>
      <c r="M333" s="273" t="s">
        <v>4</v>
      </c>
      <c r="N333" s="273" t="s">
        <v>3</v>
      </c>
      <c r="O333" s="273" t="s">
        <v>3</v>
      </c>
      <c r="P333" s="278" t="s">
        <v>1</v>
      </c>
      <c r="Q333" s="278" t="s">
        <v>2</v>
      </c>
    </row>
    <row r="334" spans="2:17" x14ac:dyDescent="0.25">
      <c r="B334" s="275" t="s">
        <v>0</v>
      </c>
      <c r="C334" s="400">
        <v>42912</v>
      </c>
      <c r="D334" s="260">
        <v>0</v>
      </c>
      <c r="E334" s="260">
        <v>0</v>
      </c>
      <c r="F334" s="260">
        <v>165</v>
      </c>
      <c r="G334" s="245">
        <v>3763488.4</v>
      </c>
      <c r="H334" s="245">
        <v>304621.59999999998</v>
      </c>
      <c r="I334" s="260">
        <v>128</v>
      </c>
      <c r="J334" s="260">
        <v>110</v>
      </c>
      <c r="K334" s="260">
        <v>31</v>
      </c>
      <c r="L334" s="260">
        <v>26</v>
      </c>
      <c r="M334" s="260">
        <v>32</v>
      </c>
      <c r="N334" s="260">
        <v>33</v>
      </c>
      <c r="O334" s="260">
        <v>59</v>
      </c>
      <c r="P334" s="261">
        <v>69</v>
      </c>
      <c r="Q334" s="246">
        <v>8</v>
      </c>
    </row>
    <row r="335" spans="2:17" x14ac:dyDescent="0.25">
      <c r="B335" s="274" t="s">
        <v>24</v>
      </c>
      <c r="C335" s="401"/>
      <c r="D335" s="262">
        <v>0</v>
      </c>
      <c r="E335" s="262">
        <v>0</v>
      </c>
      <c r="F335" s="262">
        <v>81</v>
      </c>
      <c r="G335" s="110">
        <v>1082792</v>
      </c>
      <c r="H335" s="110">
        <v>194073</v>
      </c>
      <c r="I335" s="262">
        <v>150</v>
      </c>
      <c r="J335" s="262">
        <v>65</v>
      </c>
      <c r="K335" s="262">
        <v>24</v>
      </c>
      <c r="L335" s="262">
        <v>24</v>
      </c>
      <c r="M335" s="262">
        <v>2</v>
      </c>
      <c r="N335" s="262">
        <v>2</v>
      </c>
      <c r="O335" s="260">
        <f t="shared" ref="O335:O336" si="69">N335+L335</f>
        <v>26</v>
      </c>
      <c r="P335" s="262">
        <v>19</v>
      </c>
      <c r="Q335" s="110">
        <v>0</v>
      </c>
    </row>
    <row r="336" spans="2:17" x14ac:dyDescent="0.25">
      <c r="B336" s="274" t="s">
        <v>25</v>
      </c>
      <c r="C336" s="401"/>
      <c r="D336" s="263">
        <v>0</v>
      </c>
      <c r="E336" s="263">
        <v>0</v>
      </c>
      <c r="F336" s="270">
        <v>9</v>
      </c>
      <c r="G336" s="271">
        <v>274088</v>
      </c>
      <c r="H336" s="271">
        <v>7878</v>
      </c>
      <c r="I336" s="270">
        <v>30</v>
      </c>
      <c r="J336" s="270">
        <v>26</v>
      </c>
      <c r="K336" s="270">
        <v>11</v>
      </c>
      <c r="L336" s="270">
        <v>12</v>
      </c>
      <c r="M336" s="263">
        <v>0</v>
      </c>
      <c r="N336" s="264">
        <v>0</v>
      </c>
      <c r="O336" s="260">
        <f t="shared" si="69"/>
        <v>12</v>
      </c>
      <c r="P336" s="265">
        <v>6</v>
      </c>
      <c r="Q336" s="112">
        <v>0</v>
      </c>
    </row>
    <row r="337" spans="2:17" x14ac:dyDescent="0.25">
      <c r="B337" s="275" t="s">
        <v>161</v>
      </c>
      <c r="C337" s="401"/>
      <c r="D337" s="249">
        <v>0</v>
      </c>
      <c r="E337" s="249">
        <v>0</v>
      </c>
      <c r="F337" s="250">
        <v>0</v>
      </c>
      <c r="G337" s="249">
        <v>0</v>
      </c>
      <c r="H337" s="249">
        <v>0</v>
      </c>
      <c r="I337" s="249">
        <v>0</v>
      </c>
      <c r="J337" s="276">
        <v>0</v>
      </c>
      <c r="K337" s="276">
        <v>0</v>
      </c>
      <c r="L337" s="276">
        <v>0</v>
      </c>
      <c r="M337" s="276">
        <v>0</v>
      </c>
      <c r="N337" s="276">
        <v>0</v>
      </c>
      <c r="O337" s="260">
        <v>0</v>
      </c>
      <c r="P337" s="135">
        <v>0</v>
      </c>
      <c r="Q337" s="135">
        <v>0</v>
      </c>
    </row>
    <row r="338" spans="2:17" x14ac:dyDescent="0.25">
      <c r="B338" s="274" t="s">
        <v>85</v>
      </c>
      <c r="C338" s="436"/>
      <c r="D338" s="276">
        <v>0</v>
      </c>
      <c r="E338" s="276">
        <v>0</v>
      </c>
      <c r="F338" s="276">
        <v>72</v>
      </c>
      <c r="G338" s="276">
        <v>0</v>
      </c>
      <c r="H338" s="276">
        <v>124486</v>
      </c>
      <c r="I338" s="276">
        <v>0</v>
      </c>
      <c r="J338" s="276">
        <v>45</v>
      </c>
      <c r="K338" s="276">
        <v>36</v>
      </c>
      <c r="L338" s="276">
        <v>36</v>
      </c>
      <c r="M338" s="276">
        <v>0</v>
      </c>
      <c r="N338" s="276">
        <v>0</v>
      </c>
      <c r="O338" s="260">
        <v>36</v>
      </c>
      <c r="P338" s="114">
        <v>141</v>
      </c>
      <c r="Q338" s="114">
        <v>0</v>
      </c>
    </row>
    <row r="339" spans="2:17" x14ac:dyDescent="0.25">
      <c r="B339" s="402"/>
      <c r="C339" s="403"/>
      <c r="D339" s="277">
        <f>D334+D335+D336+D337+D338</f>
        <v>0</v>
      </c>
      <c r="E339" s="277">
        <f t="shared" ref="E339:N339" si="70">E334+E335+E336+E337+E338</f>
        <v>0</v>
      </c>
      <c r="F339" s="277">
        <f t="shared" si="70"/>
        <v>327</v>
      </c>
      <c r="G339" s="277">
        <f t="shared" si="70"/>
        <v>5120368.4000000004</v>
      </c>
      <c r="H339" s="277">
        <f t="shared" si="70"/>
        <v>631058.6</v>
      </c>
      <c r="I339" s="277">
        <f t="shared" si="70"/>
        <v>308</v>
      </c>
      <c r="J339" s="277">
        <f t="shared" si="70"/>
        <v>246</v>
      </c>
      <c r="K339" s="277">
        <f t="shared" si="70"/>
        <v>102</v>
      </c>
      <c r="L339" s="277">
        <f t="shared" si="70"/>
        <v>98</v>
      </c>
      <c r="M339" s="277">
        <f t="shared" si="70"/>
        <v>34</v>
      </c>
      <c r="N339" s="277">
        <f t="shared" si="70"/>
        <v>35</v>
      </c>
      <c r="O339" s="277">
        <f>N339+L339</f>
        <v>133</v>
      </c>
      <c r="P339" s="277">
        <f t="shared" ref="P339:Q339" si="71">P334+P335+P336+P337+P338</f>
        <v>235</v>
      </c>
      <c r="Q339" s="277">
        <f t="shared" si="71"/>
        <v>8</v>
      </c>
    </row>
    <row r="342" spans="2:17" ht="18.75" x14ac:dyDescent="0.3">
      <c r="B342" s="451" t="s">
        <v>348</v>
      </c>
      <c r="C342" s="451"/>
      <c r="D342" s="451"/>
      <c r="E342" s="451"/>
      <c r="F342" s="451"/>
      <c r="G342" s="451"/>
      <c r="H342" s="451"/>
      <c r="I342" s="451"/>
      <c r="J342" s="451"/>
      <c r="K342" s="451"/>
      <c r="L342" s="451"/>
      <c r="M342" s="451"/>
      <c r="N342" s="282"/>
      <c r="O342" s="282"/>
      <c r="P342" s="282"/>
      <c r="Q342" s="282"/>
    </row>
    <row r="343" spans="2:17" x14ac:dyDescent="0.25">
      <c r="B343" s="282"/>
      <c r="C343" s="282"/>
      <c r="D343" s="282"/>
      <c r="E343" s="282"/>
      <c r="F343" s="282"/>
      <c r="G343" s="282"/>
      <c r="H343" s="282"/>
      <c r="I343" s="282"/>
      <c r="J343" s="282"/>
      <c r="K343" s="282"/>
      <c r="L343" s="282"/>
      <c r="M343" s="282"/>
      <c r="N343" s="282"/>
      <c r="O343" s="282"/>
      <c r="P343" s="282"/>
      <c r="Q343" s="282"/>
    </row>
    <row r="344" spans="2:17" x14ac:dyDescent="0.25">
      <c r="B344" s="406" t="s">
        <v>5</v>
      </c>
      <c r="C344" s="406" t="s">
        <v>12</v>
      </c>
      <c r="D344" s="406" t="s">
        <v>6</v>
      </c>
      <c r="E344" s="406" t="s">
        <v>17</v>
      </c>
      <c r="F344" s="406" t="s">
        <v>15</v>
      </c>
      <c r="G344" s="406" t="s">
        <v>100</v>
      </c>
      <c r="H344" s="406" t="s">
        <v>14</v>
      </c>
      <c r="I344" s="406" t="s">
        <v>13</v>
      </c>
      <c r="J344" s="406" t="s">
        <v>8</v>
      </c>
      <c r="K344" s="398" t="s">
        <v>113</v>
      </c>
      <c r="L344" s="409"/>
      <c r="M344" s="409"/>
      <c r="N344" s="409"/>
      <c r="O344" s="399"/>
      <c r="P344" s="394" t="s">
        <v>16</v>
      </c>
      <c r="Q344" s="395"/>
    </row>
    <row r="345" spans="2:17" ht="30" x14ac:dyDescent="0.25">
      <c r="B345" s="407"/>
      <c r="C345" s="407"/>
      <c r="D345" s="407"/>
      <c r="E345" s="407"/>
      <c r="F345" s="407"/>
      <c r="G345" s="407"/>
      <c r="H345" s="407"/>
      <c r="I345" s="407"/>
      <c r="J345" s="407"/>
      <c r="K345" s="398" t="s">
        <v>1</v>
      </c>
      <c r="L345" s="399"/>
      <c r="M345" s="398" t="s">
        <v>2</v>
      </c>
      <c r="N345" s="399"/>
      <c r="O345" s="283" t="s">
        <v>10</v>
      </c>
      <c r="P345" s="396"/>
      <c r="Q345" s="397"/>
    </row>
    <row r="346" spans="2:17" x14ac:dyDescent="0.25">
      <c r="B346" s="408"/>
      <c r="C346" s="408"/>
      <c r="D346" s="408"/>
      <c r="E346" s="408"/>
      <c r="F346" s="408"/>
      <c r="G346" s="408"/>
      <c r="H346" s="408"/>
      <c r="I346" s="408"/>
      <c r="J346" s="408"/>
      <c r="K346" s="283" t="s">
        <v>4</v>
      </c>
      <c r="L346" s="283" t="s">
        <v>3</v>
      </c>
      <c r="M346" s="283" t="s">
        <v>4</v>
      </c>
      <c r="N346" s="283" t="s">
        <v>3</v>
      </c>
      <c r="O346" s="283" t="s">
        <v>3</v>
      </c>
      <c r="P346" s="284" t="s">
        <v>1</v>
      </c>
      <c r="Q346" s="284" t="s">
        <v>2</v>
      </c>
    </row>
    <row r="347" spans="2:17" x14ac:dyDescent="0.25">
      <c r="B347" s="286" t="s">
        <v>0</v>
      </c>
      <c r="C347" s="400">
        <v>42913</v>
      </c>
      <c r="D347" s="297">
        <v>0</v>
      </c>
      <c r="E347" s="297">
        <v>0</v>
      </c>
      <c r="F347" s="297">
        <v>144</v>
      </c>
      <c r="G347" s="293">
        <v>3552800.2</v>
      </c>
      <c r="H347" s="293">
        <v>183500</v>
      </c>
      <c r="I347" s="297">
        <v>87</v>
      </c>
      <c r="J347" s="297">
        <v>85</v>
      </c>
      <c r="K347" s="297">
        <v>31</v>
      </c>
      <c r="L347" s="297">
        <v>24</v>
      </c>
      <c r="M347" s="297">
        <v>31</v>
      </c>
      <c r="N347" s="297">
        <v>31</v>
      </c>
      <c r="O347" s="297">
        <v>55</v>
      </c>
      <c r="P347" s="298">
        <v>90</v>
      </c>
      <c r="Q347" s="294">
        <v>7</v>
      </c>
    </row>
    <row r="348" spans="2:17" x14ac:dyDescent="0.25">
      <c r="B348" s="285" t="s">
        <v>24</v>
      </c>
      <c r="C348" s="401"/>
      <c r="D348" s="299">
        <v>0</v>
      </c>
      <c r="E348" s="299">
        <v>0</v>
      </c>
      <c r="F348" s="299">
        <v>81</v>
      </c>
      <c r="G348" s="289">
        <v>516230</v>
      </c>
      <c r="H348" s="289">
        <v>102160</v>
      </c>
      <c r="I348" s="299">
        <v>80</v>
      </c>
      <c r="J348" s="299">
        <v>36</v>
      </c>
      <c r="K348" s="299">
        <v>22</v>
      </c>
      <c r="L348" s="299">
        <v>22</v>
      </c>
      <c r="M348" s="299">
        <v>2</v>
      </c>
      <c r="N348" s="299">
        <v>2</v>
      </c>
      <c r="O348" s="297">
        <v>24</v>
      </c>
      <c r="P348" s="299">
        <v>20</v>
      </c>
      <c r="Q348" s="289">
        <v>0</v>
      </c>
    </row>
    <row r="349" spans="2:17" x14ac:dyDescent="0.25">
      <c r="B349" s="285" t="s">
        <v>25</v>
      </c>
      <c r="C349" s="401"/>
      <c r="D349" s="300">
        <v>0</v>
      </c>
      <c r="E349" s="300">
        <v>0</v>
      </c>
      <c r="F349" s="303">
        <v>18</v>
      </c>
      <c r="G349" s="304">
        <v>451784</v>
      </c>
      <c r="H349" s="304">
        <v>3998</v>
      </c>
      <c r="I349" s="303">
        <v>44</v>
      </c>
      <c r="J349" s="303">
        <v>22</v>
      </c>
      <c r="K349" s="303">
        <v>12</v>
      </c>
      <c r="L349" s="303">
        <v>13</v>
      </c>
      <c r="M349" s="300">
        <v>0</v>
      </c>
      <c r="N349" s="301">
        <v>0</v>
      </c>
      <c r="O349" s="297">
        <v>13</v>
      </c>
      <c r="P349" s="302">
        <v>6</v>
      </c>
      <c r="Q349" s="290">
        <v>0</v>
      </c>
    </row>
    <row r="350" spans="2:17" x14ac:dyDescent="0.25">
      <c r="B350" s="286" t="s">
        <v>161</v>
      </c>
      <c r="C350" s="401"/>
      <c r="D350" s="295">
        <v>0</v>
      </c>
      <c r="E350" s="295">
        <v>0</v>
      </c>
      <c r="F350" s="296">
        <v>0</v>
      </c>
      <c r="G350" s="295">
        <v>0</v>
      </c>
      <c r="H350" s="295">
        <v>0</v>
      </c>
      <c r="I350" s="295">
        <v>0</v>
      </c>
      <c r="J350" s="287">
        <v>0</v>
      </c>
      <c r="K350" s="287">
        <v>0</v>
      </c>
      <c r="L350" s="287">
        <v>0</v>
      </c>
      <c r="M350" s="287">
        <v>0</v>
      </c>
      <c r="N350" s="287">
        <v>0</v>
      </c>
      <c r="O350" s="297">
        <v>0</v>
      </c>
      <c r="P350" s="292">
        <v>0</v>
      </c>
      <c r="Q350" s="292">
        <v>0</v>
      </c>
    </row>
    <row r="351" spans="2:17" x14ac:dyDescent="0.25">
      <c r="B351" s="285" t="s">
        <v>85</v>
      </c>
      <c r="C351" s="436"/>
      <c r="D351" s="287">
        <v>0</v>
      </c>
      <c r="E351" s="287">
        <v>0</v>
      </c>
      <c r="F351" s="287">
        <v>45</v>
      </c>
      <c r="G351" s="287">
        <v>0</v>
      </c>
      <c r="H351" s="287">
        <v>145812</v>
      </c>
      <c r="I351" s="287">
        <v>0</v>
      </c>
      <c r="J351" s="287">
        <v>43</v>
      </c>
      <c r="K351" s="287">
        <v>36</v>
      </c>
      <c r="L351" s="287">
        <v>35</v>
      </c>
      <c r="M351" s="287">
        <v>0</v>
      </c>
      <c r="N351" s="287">
        <v>0</v>
      </c>
      <c r="O351" s="297">
        <v>35</v>
      </c>
      <c r="P351" s="291">
        <v>154</v>
      </c>
      <c r="Q351" s="291">
        <v>0</v>
      </c>
    </row>
    <row r="352" spans="2:17" x14ac:dyDescent="0.25">
      <c r="B352" s="402"/>
      <c r="C352" s="403"/>
      <c r="D352" s="288">
        <f>D347+D348+D349+D350+D351</f>
        <v>0</v>
      </c>
      <c r="E352" s="288">
        <f t="shared" ref="E352:Q352" si="72">E347+E348+E349+E350+E351</f>
        <v>0</v>
      </c>
      <c r="F352" s="288">
        <f t="shared" si="72"/>
        <v>288</v>
      </c>
      <c r="G352" s="288">
        <f t="shared" si="72"/>
        <v>4520814.2</v>
      </c>
      <c r="H352" s="288">
        <f t="shared" si="72"/>
        <v>435470</v>
      </c>
      <c r="I352" s="288">
        <f t="shared" si="72"/>
        <v>211</v>
      </c>
      <c r="J352" s="288">
        <f t="shared" si="72"/>
        <v>186</v>
      </c>
      <c r="K352" s="288">
        <f t="shared" si="72"/>
        <v>101</v>
      </c>
      <c r="L352" s="288">
        <f t="shared" si="72"/>
        <v>94</v>
      </c>
      <c r="M352" s="288">
        <f t="shared" si="72"/>
        <v>33</v>
      </c>
      <c r="N352" s="288">
        <f t="shared" si="72"/>
        <v>33</v>
      </c>
      <c r="O352" s="288">
        <f t="shared" si="72"/>
        <v>127</v>
      </c>
      <c r="P352" s="288">
        <f t="shared" si="72"/>
        <v>270</v>
      </c>
      <c r="Q352" s="288">
        <f t="shared" si="72"/>
        <v>7</v>
      </c>
    </row>
    <row r="355" spans="2:17" ht="18.75" x14ac:dyDescent="0.3">
      <c r="B355" s="451" t="s">
        <v>349</v>
      </c>
      <c r="C355" s="451"/>
      <c r="D355" s="451"/>
      <c r="E355" s="451"/>
      <c r="F355" s="451"/>
      <c r="G355" s="451"/>
      <c r="H355" s="451"/>
      <c r="I355" s="451"/>
      <c r="J355" s="451"/>
      <c r="K355" s="451"/>
      <c r="L355" s="451"/>
      <c r="M355" s="451"/>
      <c r="N355" s="282"/>
      <c r="O355" s="282"/>
      <c r="P355" s="282"/>
      <c r="Q355" s="282"/>
    </row>
    <row r="356" spans="2:17" x14ac:dyDescent="0.25">
      <c r="B356" s="282"/>
      <c r="C356" s="282"/>
      <c r="D356" s="282"/>
      <c r="E356" s="282"/>
      <c r="F356" s="282"/>
      <c r="G356" s="282"/>
      <c r="H356" s="282"/>
      <c r="I356" s="282"/>
      <c r="J356" s="282"/>
      <c r="K356" s="282"/>
      <c r="L356" s="282"/>
      <c r="M356" s="282"/>
      <c r="N356" s="282"/>
      <c r="O356" s="282"/>
      <c r="P356" s="282"/>
      <c r="Q356" s="282"/>
    </row>
    <row r="357" spans="2:17" x14ac:dyDescent="0.25">
      <c r="B357" s="406" t="s">
        <v>5</v>
      </c>
      <c r="C357" s="406" t="s">
        <v>12</v>
      </c>
      <c r="D357" s="406" t="s">
        <v>6</v>
      </c>
      <c r="E357" s="406" t="s">
        <v>17</v>
      </c>
      <c r="F357" s="406" t="s">
        <v>15</v>
      </c>
      <c r="G357" s="406" t="s">
        <v>100</v>
      </c>
      <c r="H357" s="406" t="s">
        <v>14</v>
      </c>
      <c r="I357" s="406" t="s">
        <v>13</v>
      </c>
      <c r="J357" s="406" t="s">
        <v>8</v>
      </c>
      <c r="K357" s="398" t="s">
        <v>113</v>
      </c>
      <c r="L357" s="409"/>
      <c r="M357" s="409"/>
      <c r="N357" s="409"/>
      <c r="O357" s="399"/>
      <c r="P357" s="394" t="s">
        <v>16</v>
      </c>
      <c r="Q357" s="395"/>
    </row>
    <row r="358" spans="2:17" ht="30" x14ac:dyDescent="0.25">
      <c r="B358" s="407"/>
      <c r="C358" s="407"/>
      <c r="D358" s="407"/>
      <c r="E358" s="407"/>
      <c r="F358" s="407"/>
      <c r="G358" s="407"/>
      <c r="H358" s="407"/>
      <c r="I358" s="407"/>
      <c r="J358" s="407"/>
      <c r="K358" s="398" t="s">
        <v>1</v>
      </c>
      <c r="L358" s="399"/>
      <c r="M358" s="398" t="s">
        <v>2</v>
      </c>
      <c r="N358" s="399"/>
      <c r="O358" s="283" t="s">
        <v>10</v>
      </c>
      <c r="P358" s="396"/>
      <c r="Q358" s="397"/>
    </row>
    <row r="359" spans="2:17" x14ac:dyDescent="0.25">
      <c r="B359" s="408"/>
      <c r="C359" s="408"/>
      <c r="D359" s="408"/>
      <c r="E359" s="408"/>
      <c r="F359" s="408"/>
      <c r="G359" s="408"/>
      <c r="H359" s="408"/>
      <c r="I359" s="408"/>
      <c r="J359" s="408"/>
      <c r="K359" s="283" t="s">
        <v>4</v>
      </c>
      <c r="L359" s="283" t="s">
        <v>3</v>
      </c>
      <c r="M359" s="283" t="s">
        <v>4</v>
      </c>
      <c r="N359" s="283" t="s">
        <v>3</v>
      </c>
      <c r="O359" s="283" t="s">
        <v>3</v>
      </c>
      <c r="P359" s="284" t="s">
        <v>1</v>
      </c>
      <c r="Q359" s="284" t="s">
        <v>2</v>
      </c>
    </row>
    <row r="360" spans="2:17" x14ac:dyDescent="0.25">
      <c r="B360" s="286" t="s">
        <v>0</v>
      </c>
      <c r="C360" s="400">
        <v>42914</v>
      </c>
      <c r="D360" s="297">
        <v>0</v>
      </c>
      <c r="E360" s="297">
        <v>0</v>
      </c>
      <c r="F360" s="297">
        <v>140</v>
      </c>
      <c r="G360" s="293">
        <v>4044787.8</v>
      </c>
      <c r="H360" s="293">
        <v>147582.79999999999</v>
      </c>
      <c r="I360" s="297">
        <v>93</v>
      </c>
      <c r="J360" s="297">
        <v>71</v>
      </c>
      <c r="K360" s="297">
        <v>32</v>
      </c>
      <c r="L360" s="297">
        <v>17</v>
      </c>
      <c r="M360" s="297">
        <v>33</v>
      </c>
      <c r="N360" s="297">
        <v>30</v>
      </c>
      <c r="O360" s="297">
        <v>47</v>
      </c>
      <c r="P360" s="298">
        <v>83</v>
      </c>
      <c r="Q360" s="294">
        <v>10</v>
      </c>
    </row>
    <row r="361" spans="2:17" x14ac:dyDescent="0.25">
      <c r="B361" s="285" t="s">
        <v>24</v>
      </c>
      <c r="C361" s="401"/>
      <c r="D361" s="299">
        <v>0</v>
      </c>
      <c r="E361" s="299">
        <v>0</v>
      </c>
      <c r="F361" s="299">
        <v>66</v>
      </c>
      <c r="G361" s="289">
        <v>553230</v>
      </c>
      <c r="H361" s="289">
        <v>8970</v>
      </c>
      <c r="I361" s="299">
        <v>84</v>
      </c>
      <c r="J361" s="299">
        <v>42</v>
      </c>
      <c r="K361" s="299">
        <v>24</v>
      </c>
      <c r="L361" s="299">
        <v>15</v>
      </c>
      <c r="M361" s="299">
        <v>2</v>
      </c>
      <c r="N361" s="299">
        <v>8</v>
      </c>
      <c r="O361" s="297">
        <f t="shared" ref="O361:O364" si="73">N361+L361</f>
        <v>23</v>
      </c>
      <c r="P361" s="299">
        <v>20</v>
      </c>
      <c r="Q361" s="289">
        <v>0</v>
      </c>
    </row>
    <row r="362" spans="2:17" x14ac:dyDescent="0.25">
      <c r="B362" s="285" t="s">
        <v>25</v>
      </c>
      <c r="C362" s="401"/>
      <c r="D362" s="300">
        <v>0</v>
      </c>
      <c r="E362" s="300">
        <v>0</v>
      </c>
      <c r="F362" s="303">
        <v>27</v>
      </c>
      <c r="G362" s="304">
        <v>450144</v>
      </c>
      <c r="H362" s="304">
        <v>2900</v>
      </c>
      <c r="I362" s="303">
        <v>38</v>
      </c>
      <c r="J362" s="303">
        <v>23</v>
      </c>
      <c r="K362" s="303">
        <v>12</v>
      </c>
      <c r="L362" s="303">
        <v>13</v>
      </c>
      <c r="M362" s="300">
        <v>0</v>
      </c>
      <c r="N362" s="301">
        <v>0</v>
      </c>
      <c r="O362" s="297">
        <f t="shared" si="73"/>
        <v>13</v>
      </c>
      <c r="P362" s="302">
        <v>6</v>
      </c>
      <c r="Q362" s="290">
        <v>0</v>
      </c>
    </row>
    <row r="363" spans="2:17" x14ac:dyDescent="0.25">
      <c r="B363" s="286" t="s">
        <v>161</v>
      </c>
      <c r="C363" s="401"/>
      <c r="D363" s="295">
        <v>0</v>
      </c>
      <c r="E363" s="295">
        <v>0</v>
      </c>
      <c r="F363" s="296">
        <v>0</v>
      </c>
      <c r="G363" s="295">
        <v>0</v>
      </c>
      <c r="H363" s="295">
        <v>0</v>
      </c>
      <c r="I363" s="295">
        <v>0</v>
      </c>
      <c r="J363" s="287">
        <v>0</v>
      </c>
      <c r="K363" s="287">
        <v>0</v>
      </c>
      <c r="L363" s="287">
        <v>0</v>
      </c>
      <c r="M363" s="287">
        <v>0</v>
      </c>
      <c r="N363" s="287">
        <v>0</v>
      </c>
      <c r="O363" s="297">
        <f t="shared" si="73"/>
        <v>0</v>
      </c>
      <c r="P363" s="292">
        <v>0</v>
      </c>
      <c r="Q363" s="292">
        <v>0</v>
      </c>
    </row>
    <row r="364" spans="2:17" x14ac:dyDescent="0.25">
      <c r="B364" s="285" t="s">
        <v>85</v>
      </c>
      <c r="C364" s="436"/>
      <c r="D364" s="287">
        <v>0</v>
      </c>
      <c r="E364" s="287">
        <v>0</v>
      </c>
      <c r="F364" s="287">
        <v>108</v>
      </c>
      <c r="G364" s="287">
        <v>0</v>
      </c>
      <c r="H364" s="287">
        <v>124524</v>
      </c>
      <c r="I364" s="287">
        <v>0</v>
      </c>
      <c r="J364" s="287">
        <v>44</v>
      </c>
      <c r="K364" s="287">
        <v>35</v>
      </c>
      <c r="L364" s="287">
        <v>36</v>
      </c>
      <c r="M364" s="287">
        <v>0</v>
      </c>
      <c r="N364" s="287">
        <v>0</v>
      </c>
      <c r="O364" s="297">
        <f t="shared" si="73"/>
        <v>36</v>
      </c>
      <c r="P364" s="291">
        <v>140</v>
      </c>
      <c r="Q364" s="291">
        <v>0</v>
      </c>
    </row>
    <row r="365" spans="2:17" x14ac:dyDescent="0.25">
      <c r="B365" s="402"/>
      <c r="C365" s="403"/>
      <c r="D365" s="288">
        <f>D360+D361+D362+D363+D364</f>
        <v>0</v>
      </c>
      <c r="E365" s="288">
        <f t="shared" ref="E365:Q365" si="74">E360+E361+E362+E363+E364</f>
        <v>0</v>
      </c>
      <c r="F365" s="288">
        <f t="shared" si="74"/>
        <v>341</v>
      </c>
      <c r="G365" s="288">
        <f t="shared" si="74"/>
        <v>5048161.8</v>
      </c>
      <c r="H365" s="288">
        <f t="shared" si="74"/>
        <v>283976.8</v>
      </c>
      <c r="I365" s="288">
        <f t="shared" si="74"/>
        <v>215</v>
      </c>
      <c r="J365" s="288">
        <f t="shared" si="74"/>
        <v>180</v>
      </c>
      <c r="K365" s="288">
        <f t="shared" si="74"/>
        <v>103</v>
      </c>
      <c r="L365" s="288">
        <f t="shared" si="74"/>
        <v>81</v>
      </c>
      <c r="M365" s="288">
        <f t="shared" si="74"/>
        <v>35</v>
      </c>
      <c r="N365" s="288">
        <f t="shared" si="74"/>
        <v>38</v>
      </c>
      <c r="O365" s="288">
        <f t="shared" si="74"/>
        <v>119</v>
      </c>
      <c r="P365" s="288">
        <f t="shared" si="74"/>
        <v>249</v>
      </c>
      <c r="Q365" s="288">
        <f t="shared" si="74"/>
        <v>10</v>
      </c>
    </row>
    <row r="367" spans="2:17" ht="15.75" x14ac:dyDescent="0.25">
      <c r="B367" s="233"/>
      <c r="C367" s="305"/>
      <c r="D367" s="235"/>
      <c r="E367" s="233"/>
      <c r="F367" s="305"/>
      <c r="G367" s="305"/>
      <c r="H367" s="235"/>
      <c r="I367" s="282"/>
      <c r="J367" s="282"/>
      <c r="K367" s="282"/>
      <c r="L367" s="282"/>
      <c r="M367" s="282"/>
      <c r="N367" s="282"/>
    </row>
    <row r="368" spans="2:17" ht="18.75" x14ac:dyDescent="0.3">
      <c r="B368" s="451" t="s">
        <v>350</v>
      </c>
      <c r="C368" s="451"/>
      <c r="D368" s="451"/>
      <c r="E368" s="451"/>
      <c r="F368" s="451"/>
      <c r="G368" s="451"/>
      <c r="H368" s="451"/>
      <c r="I368" s="451"/>
      <c r="J368" s="451"/>
      <c r="K368" s="451"/>
      <c r="L368" s="451"/>
      <c r="M368" s="451"/>
      <c r="N368" s="282"/>
      <c r="O368" s="282"/>
      <c r="P368" s="282"/>
      <c r="Q368" s="282"/>
    </row>
    <row r="369" spans="2:17" x14ac:dyDescent="0.25">
      <c r="B369" s="282"/>
      <c r="C369" s="282"/>
      <c r="D369" s="282"/>
      <c r="E369" s="282"/>
      <c r="F369" s="282"/>
      <c r="G369" s="282"/>
      <c r="H369" s="282"/>
      <c r="I369" s="282"/>
      <c r="J369" s="282"/>
      <c r="K369" s="282"/>
      <c r="L369" s="282"/>
      <c r="M369" s="282"/>
      <c r="N369" s="282"/>
      <c r="O369" s="282"/>
      <c r="P369" s="282"/>
      <c r="Q369" s="282"/>
    </row>
    <row r="370" spans="2:17" x14ac:dyDescent="0.25">
      <c r="B370" s="406" t="s">
        <v>5</v>
      </c>
      <c r="C370" s="406" t="s">
        <v>12</v>
      </c>
      <c r="D370" s="406" t="s">
        <v>6</v>
      </c>
      <c r="E370" s="406" t="s">
        <v>17</v>
      </c>
      <c r="F370" s="406" t="s">
        <v>15</v>
      </c>
      <c r="G370" s="406" t="s">
        <v>100</v>
      </c>
      <c r="H370" s="406" t="s">
        <v>14</v>
      </c>
      <c r="I370" s="406" t="s">
        <v>13</v>
      </c>
      <c r="J370" s="406" t="s">
        <v>8</v>
      </c>
      <c r="K370" s="398" t="s">
        <v>113</v>
      </c>
      <c r="L370" s="409"/>
      <c r="M370" s="409"/>
      <c r="N370" s="409"/>
      <c r="O370" s="399"/>
      <c r="P370" s="394" t="s">
        <v>16</v>
      </c>
      <c r="Q370" s="395"/>
    </row>
    <row r="371" spans="2:17" ht="30" x14ac:dyDescent="0.25">
      <c r="B371" s="407"/>
      <c r="C371" s="407"/>
      <c r="D371" s="407"/>
      <c r="E371" s="407"/>
      <c r="F371" s="407"/>
      <c r="G371" s="407"/>
      <c r="H371" s="407"/>
      <c r="I371" s="407"/>
      <c r="J371" s="407"/>
      <c r="K371" s="398" t="s">
        <v>1</v>
      </c>
      <c r="L371" s="399"/>
      <c r="M371" s="398" t="s">
        <v>2</v>
      </c>
      <c r="N371" s="399"/>
      <c r="O371" s="283" t="s">
        <v>10</v>
      </c>
      <c r="P371" s="396"/>
      <c r="Q371" s="397"/>
    </row>
    <row r="372" spans="2:17" x14ac:dyDescent="0.25">
      <c r="B372" s="408"/>
      <c r="C372" s="408"/>
      <c r="D372" s="408"/>
      <c r="E372" s="408"/>
      <c r="F372" s="408"/>
      <c r="G372" s="408"/>
      <c r="H372" s="408"/>
      <c r="I372" s="408"/>
      <c r="J372" s="408"/>
      <c r="K372" s="283" t="s">
        <v>4</v>
      </c>
      <c r="L372" s="283" t="s">
        <v>3</v>
      </c>
      <c r="M372" s="283" t="s">
        <v>4</v>
      </c>
      <c r="N372" s="283" t="s">
        <v>3</v>
      </c>
      <c r="O372" s="283" t="s">
        <v>3</v>
      </c>
      <c r="P372" s="284" t="s">
        <v>1</v>
      </c>
      <c r="Q372" s="284" t="s">
        <v>2</v>
      </c>
    </row>
    <row r="373" spans="2:17" x14ac:dyDescent="0.25">
      <c r="B373" s="286" t="s">
        <v>0</v>
      </c>
      <c r="C373" s="400">
        <v>42915</v>
      </c>
      <c r="D373" s="297">
        <v>0</v>
      </c>
      <c r="E373" s="297">
        <v>0</v>
      </c>
      <c r="F373" s="297">
        <v>164</v>
      </c>
      <c r="G373" s="293">
        <v>3466758.8</v>
      </c>
      <c r="H373" s="293">
        <v>196050.7</v>
      </c>
      <c r="I373" s="297">
        <v>77</v>
      </c>
      <c r="J373" s="297">
        <v>66</v>
      </c>
      <c r="K373" s="297">
        <v>30</v>
      </c>
      <c r="L373" s="297">
        <v>21</v>
      </c>
      <c r="M373" s="297">
        <v>28</v>
      </c>
      <c r="N373" s="297">
        <v>30</v>
      </c>
      <c r="O373" s="297">
        <v>51</v>
      </c>
      <c r="P373" s="298">
        <v>81</v>
      </c>
      <c r="Q373" s="294">
        <v>9</v>
      </c>
    </row>
    <row r="374" spans="2:17" x14ac:dyDescent="0.25">
      <c r="B374" s="285" t="s">
        <v>24</v>
      </c>
      <c r="C374" s="401"/>
      <c r="D374" s="299">
        <v>0</v>
      </c>
      <c r="E374" s="299">
        <v>0</v>
      </c>
      <c r="F374" s="299">
        <v>51</v>
      </c>
      <c r="G374" s="289">
        <v>893650</v>
      </c>
      <c r="H374" s="289">
        <v>81750</v>
      </c>
      <c r="I374" s="299">
        <v>75</v>
      </c>
      <c r="J374" s="299">
        <v>61</v>
      </c>
      <c r="K374" s="299">
        <v>18</v>
      </c>
      <c r="L374" s="299">
        <v>15</v>
      </c>
      <c r="M374" s="299">
        <v>10</v>
      </c>
      <c r="N374" s="299">
        <v>10</v>
      </c>
      <c r="O374" s="297">
        <f t="shared" ref="O374:O377" si="75">N374+L374</f>
        <v>25</v>
      </c>
      <c r="P374" s="299">
        <v>20</v>
      </c>
      <c r="Q374" s="289">
        <v>0</v>
      </c>
    </row>
    <row r="375" spans="2:17" x14ac:dyDescent="0.25">
      <c r="B375" s="285" t="s">
        <v>25</v>
      </c>
      <c r="C375" s="401"/>
      <c r="D375" s="300">
        <v>0</v>
      </c>
      <c r="E375" s="300">
        <v>0</v>
      </c>
      <c r="F375" s="303">
        <v>262</v>
      </c>
      <c r="G375" s="304">
        <v>396782</v>
      </c>
      <c r="H375" s="304">
        <v>4268</v>
      </c>
      <c r="I375" s="303">
        <v>44</v>
      </c>
      <c r="J375" s="303">
        <v>23</v>
      </c>
      <c r="K375" s="303">
        <v>12</v>
      </c>
      <c r="L375" s="303">
        <v>12</v>
      </c>
      <c r="M375" s="300">
        <v>0</v>
      </c>
      <c r="N375" s="301">
        <v>0</v>
      </c>
      <c r="O375" s="297">
        <f t="shared" si="75"/>
        <v>12</v>
      </c>
      <c r="P375" s="302">
        <v>6</v>
      </c>
      <c r="Q375" s="290">
        <v>0</v>
      </c>
    </row>
    <row r="376" spans="2:17" x14ac:dyDescent="0.25">
      <c r="B376" s="286" t="s">
        <v>161</v>
      </c>
      <c r="C376" s="401"/>
      <c r="D376" s="295">
        <v>0</v>
      </c>
      <c r="E376" s="295">
        <v>0</v>
      </c>
      <c r="F376" s="296">
        <v>0</v>
      </c>
      <c r="G376" s="295">
        <v>0</v>
      </c>
      <c r="H376" s="295">
        <v>0</v>
      </c>
      <c r="I376" s="295">
        <v>0</v>
      </c>
      <c r="J376" s="287">
        <v>0</v>
      </c>
      <c r="K376" s="287">
        <v>0</v>
      </c>
      <c r="L376" s="287">
        <v>0</v>
      </c>
      <c r="M376" s="287">
        <v>0</v>
      </c>
      <c r="N376" s="287">
        <v>0</v>
      </c>
      <c r="O376" s="297">
        <v>0</v>
      </c>
      <c r="P376" s="292">
        <v>0</v>
      </c>
      <c r="Q376" s="292">
        <v>0</v>
      </c>
    </row>
    <row r="377" spans="2:17" x14ac:dyDescent="0.25">
      <c r="B377" s="285" t="s">
        <v>85</v>
      </c>
      <c r="C377" s="436"/>
      <c r="D377" s="287">
        <v>0</v>
      </c>
      <c r="E377" s="287">
        <v>0</v>
      </c>
      <c r="F377" s="287">
        <v>105</v>
      </c>
      <c r="G377" s="287">
        <v>0</v>
      </c>
      <c r="H377" s="287">
        <v>80972</v>
      </c>
      <c r="I377" s="287">
        <v>0</v>
      </c>
      <c r="J377" s="287">
        <v>28</v>
      </c>
      <c r="K377" s="287">
        <v>36</v>
      </c>
      <c r="L377" s="287">
        <v>38</v>
      </c>
      <c r="M377" s="287">
        <v>0</v>
      </c>
      <c r="N377" s="287">
        <v>0</v>
      </c>
      <c r="O377" s="297">
        <f t="shared" si="75"/>
        <v>38</v>
      </c>
      <c r="P377" s="291">
        <v>148</v>
      </c>
      <c r="Q377" s="291">
        <v>0</v>
      </c>
    </row>
    <row r="378" spans="2:17" x14ac:dyDescent="0.25">
      <c r="B378" s="402"/>
      <c r="C378" s="403"/>
      <c r="D378" s="288">
        <f>D373+D374+D375+D376+D377</f>
        <v>0</v>
      </c>
      <c r="E378" s="288">
        <f t="shared" ref="E378:Q378" si="76">E373+E374+E375+E376+E377</f>
        <v>0</v>
      </c>
      <c r="F378" s="288">
        <f t="shared" si="76"/>
        <v>582</v>
      </c>
      <c r="G378" s="288">
        <f t="shared" si="76"/>
        <v>4757190.8</v>
      </c>
      <c r="H378" s="288">
        <f t="shared" si="76"/>
        <v>363040.7</v>
      </c>
      <c r="I378" s="288">
        <f t="shared" si="76"/>
        <v>196</v>
      </c>
      <c r="J378" s="288">
        <f t="shared" si="76"/>
        <v>178</v>
      </c>
      <c r="K378" s="288">
        <f t="shared" si="76"/>
        <v>96</v>
      </c>
      <c r="L378" s="288">
        <f t="shared" si="76"/>
        <v>86</v>
      </c>
      <c r="M378" s="288">
        <f t="shared" si="76"/>
        <v>38</v>
      </c>
      <c r="N378" s="288">
        <f t="shared" si="76"/>
        <v>40</v>
      </c>
      <c r="O378" s="288">
        <f t="shared" si="76"/>
        <v>126</v>
      </c>
      <c r="P378" s="288">
        <f t="shared" si="76"/>
        <v>255</v>
      </c>
      <c r="Q378" s="288">
        <f t="shared" si="76"/>
        <v>9</v>
      </c>
    </row>
    <row r="381" spans="2:17" ht="18.75" x14ac:dyDescent="0.3">
      <c r="B381" s="451" t="s">
        <v>351</v>
      </c>
      <c r="C381" s="451"/>
      <c r="D381" s="451"/>
      <c r="E381" s="451"/>
      <c r="F381" s="451"/>
      <c r="G381" s="451"/>
      <c r="H381" s="451"/>
      <c r="I381" s="451"/>
      <c r="J381" s="451"/>
      <c r="K381" s="451"/>
      <c r="L381" s="451"/>
      <c r="M381" s="451"/>
      <c r="N381" s="282"/>
      <c r="O381" s="282"/>
      <c r="P381" s="282"/>
      <c r="Q381" s="282"/>
    </row>
    <row r="382" spans="2:17" x14ac:dyDescent="0.25">
      <c r="B382" s="282"/>
      <c r="C382" s="282"/>
      <c r="D382" s="282"/>
      <c r="E382" s="282"/>
      <c r="F382" s="282"/>
      <c r="G382" s="282"/>
      <c r="H382" s="282"/>
      <c r="I382" s="282"/>
      <c r="J382" s="282"/>
      <c r="K382" s="282"/>
      <c r="L382" s="282"/>
      <c r="M382" s="282"/>
      <c r="N382" s="282"/>
      <c r="O382" s="282"/>
      <c r="P382" s="282"/>
      <c r="Q382" s="282"/>
    </row>
    <row r="383" spans="2:17" x14ac:dyDescent="0.25">
      <c r="B383" s="406" t="s">
        <v>5</v>
      </c>
      <c r="C383" s="406" t="s">
        <v>12</v>
      </c>
      <c r="D383" s="406" t="s">
        <v>6</v>
      </c>
      <c r="E383" s="406" t="s">
        <v>17</v>
      </c>
      <c r="F383" s="406" t="s">
        <v>15</v>
      </c>
      <c r="G383" s="406" t="s">
        <v>100</v>
      </c>
      <c r="H383" s="406" t="s">
        <v>14</v>
      </c>
      <c r="I383" s="406" t="s">
        <v>13</v>
      </c>
      <c r="J383" s="406" t="s">
        <v>8</v>
      </c>
      <c r="K383" s="398" t="s">
        <v>113</v>
      </c>
      <c r="L383" s="409"/>
      <c r="M383" s="409"/>
      <c r="N383" s="409"/>
      <c r="O383" s="399"/>
      <c r="P383" s="394" t="s">
        <v>16</v>
      </c>
      <c r="Q383" s="395"/>
    </row>
    <row r="384" spans="2:17" ht="30" x14ac:dyDescent="0.25">
      <c r="B384" s="407"/>
      <c r="C384" s="407"/>
      <c r="D384" s="407"/>
      <c r="E384" s="407"/>
      <c r="F384" s="407"/>
      <c r="G384" s="407"/>
      <c r="H384" s="407"/>
      <c r="I384" s="407"/>
      <c r="J384" s="407"/>
      <c r="K384" s="398" t="s">
        <v>1</v>
      </c>
      <c r="L384" s="399"/>
      <c r="M384" s="398" t="s">
        <v>2</v>
      </c>
      <c r="N384" s="399"/>
      <c r="O384" s="283" t="s">
        <v>10</v>
      </c>
      <c r="P384" s="396"/>
      <c r="Q384" s="397"/>
    </row>
    <row r="385" spans="2:17" x14ac:dyDescent="0.25">
      <c r="B385" s="408"/>
      <c r="C385" s="408"/>
      <c r="D385" s="408"/>
      <c r="E385" s="408"/>
      <c r="F385" s="408"/>
      <c r="G385" s="408"/>
      <c r="H385" s="408"/>
      <c r="I385" s="408"/>
      <c r="J385" s="408"/>
      <c r="K385" s="283" t="s">
        <v>4</v>
      </c>
      <c r="L385" s="283" t="s">
        <v>3</v>
      </c>
      <c r="M385" s="283" t="s">
        <v>4</v>
      </c>
      <c r="N385" s="283" t="s">
        <v>3</v>
      </c>
      <c r="O385" s="283" t="s">
        <v>3</v>
      </c>
      <c r="P385" s="284" t="s">
        <v>1</v>
      </c>
      <c r="Q385" s="284" t="s">
        <v>2</v>
      </c>
    </row>
    <row r="386" spans="2:17" x14ac:dyDescent="0.25">
      <c r="B386" s="286" t="s">
        <v>0</v>
      </c>
      <c r="C386" s="400">
        <v>42916</v>
      </c>
      <c r="D386" s="297">
        <v>0</v>
      </c>
      <c r="E386" s="297">
        <v>0</v>
      </c>
      <c r="F386" s="297">
        <v>126</v>
      </c>
      <c r="G386" s="293">
        <v>2746462.4</v>
      </c>
      <c r="H386" s="293">
        <v>184544.6</v>
      </c>
      <c r="I386" s="297">
        <v>79</v>
      </c>
      <c r="J386" s="297">
        <v>44</v>
      </c>
      <c r="K386" s="297">
        <v>25</v>
      </c>
      <c r="L386" s="297">
        <v>14</v>
      </c>
      <c r="M386" s="297">
        <v>25</v>
      </c>
      <c r="N386" s="297">
        <v>22</v>
      </c>
      <c r="O386" s="297">
        <f>N386+L386</f>
        <v>36</v>
      </c>
      <c r="P386" s="298">
        <v>44</v>
      </c>
      <c r="Q386" s="294">
        <v>7</v>
      </c>
    </row>
    <row r="387" spans="2:17" x14ac:dyDescent="0.25">
      <c r="B387" s="285" t="s">
        <v>24</v>
      </c>
      <c r="C387" s="401"/>
      <c r="D387" s="299">
        <v>0</v>
      </c>
      <c r="E387" s="299">
        <v>0</v>
      </c>
      <c r="F387" s="299">
        <v>54</v>
      </c>
      <c r="G387" s="289">
        <v>710540</v>
      </c>
      <c r="H387" s="289">
        <v>88240</v>
      </c>
      <c r="I387" s="299">
        <v>90</v>
      </c>
      <c r="J387" s="299">
        <v>84</v>
      </c>
      <c r="K387" s="299">
        <v>18</v>
      </c>
      <c r="L387" s="299">
        <v>17</v>
      </c>
      <c r="M387" s="299">
        <v>10</v>
      </c>
      <c r="N387" s="299">
        <v>10</v>
      </c>
      <c r="O387" s="297">
        <f t="shared" ref="O387:O390" si="77">N387+L387</f>
        <v>27</v>
      </c>
      <c r="P387" s="299">
        <v>20</v>
      </c>
      <c r="Q387" s="289">
        <v>0</v>
      </c>
    </row>
    <row r="388" spans="2:17" x14ac:dyDescent="0.25">
      <c r="B388" s="285" t="s">
        <v>25</v>
      </c>
      <c r="C388" s="401"/>
      <c r="D388" s="300">
        <v>0</v>
      </c>
      <c r="E388" s="300">
        <v>0</v>
      </c>
      <c r="F388" s="303">
        <v>78</v>
      </c>
      <c r="G388" s="304">
        <v>418073</v>
      </c>
      <c r="H388" s="304">
        <v>3484</v>
      </c>
      <c r="I388" s="303">
        <v>42</v>
      </c>
      <c r="J388" s="303">
        <v>25</v>
      </c>
      <c r="K388" s="303">
        <v>13</v>
      </c>
      <c r="L388" s="303">
        <v>13</v>
      </c>
      <c r="M388" s="300">
        <v>0</v>
      </c>
      <c r="N388" s="301">
        <v>0</v>
      </c>
      <c r="O388" s="297">
        <f t="shared" si="77"/>
        <v>13</v>
      </c>
      <c r="P388" s="302">
        <v>6</v>
      </c>
      <c r="Q388" s="290">
        <v>0</v>
      </c>
    </row>
    <row r="389" spans="2:17" x14ac:dyDescent="0.25">
      <c r="B389" s="286" t="s">
        <v>161</v>
      </c>
      <c r="C389" s="401"/>
      <c r="D389" s="295">
        <v>0</v>
      </c>
      <c r="E389" s="295">
        <v>0</v>
      </c>
      <c r="F389" s="296">
        <v>0</v>
      </c>
      <c r="G389" s="295">
        <v>0</v>
      </c>
      <c r="H389" s="295">
        <v>0</v>
      </c>
      <c r="I389" s="295">
        <v>0</v>
      </c>
      <c r="J389" s="287">
        <v>0</v>
      </c>
      <c r="K389" s="287">
        <v>0</v>
      </c>
      <c r="L389" s="287">
        <v>0</v>
      </c>
      <c r="M389" s="287">
        <v>0</v>
      </c>
      <c r="N389" s="287">
        <v>0</v>
      </c>
      <c r="O389" s="297">
        <f t="shared" si="77"/>
        <v>0</v>
      </c>
      <c r="P389" s="292">
        <v>0</v>
      </c>
      <c r="Q389" s="292">
        <v>0</v>
      </c>
    </row>
    <row r="390" spans="2:17" x14ac:dyDescent="0.25">
      <c r="B390" s="285" t="s">
        <v>85</v>
      </c>
      <c r="C390" s="436"/>
      <c r="D390" s="287">
        <v>0</v>
      </c>
      <c r="E390" s="287">
        <v>0</v>
      </c>
      <c r="F390" s="287">
        <v>96</v>
      </c>
      <c r="G390" s="287">
        <v>0</v>
      </c>
      <c r="H390" s="287">
        <v>181957</v>
      </c>
      <c r="I390" s="287">
        <v>0</v>
      </c>
      <c r="J390" s="287">
        <v>43</v>
      </c>
      <c r="K390" s="287">
        <v>38</v>
      </c>
      <c r="L390" s="287">
        <v>33</v>
      </c>
      <c r="M390" s="287">
        <v>0</v>
      </c>
      <c r="N390" s="287">
        <v>0</v>
      </c>
      <c r="O390" s="297">
        <f t="shared" si="77"/>
        <v>33</v>
      </c>
      <c r="P390" s="291">
        <v>153</v>
      </c>
      <c r="Q390" s="291">
        <v>0</v>
      </c>
    </row>
    <row r="391" spans="2:17" x14ac:dyDescent="0.25">
      <c r="B391" s="402"/>
      <c r="C391" s="403"/>
      <c r="D391" s="288">
        <f>D386+D387+D388+D389+D390</f>
        <v>0</v>
      </c>
      <c r="E391" s="288">
        <f t="shared" ref="E391:Q391" si="78">E386+E387+E388+E389+E390</f>
        <v>0</v>
      </c>
      <c r="F391" s="288">
        <f t="shared" si="78"/>
        <v>354</v>
      </c>
      <c r="G391" s="288">
        <f t="shared" si="78"/>
        <v>3875075.4</v>
      </c>
      <c r="H391" s="288">
        <f t="shared" si="78"/>
        <v>458225.6</v>
      </c>
      <c r="I391" s="288">
        <f t="shared" si="78"/>
        <v>211</v>
      </c>
      <c r="J391" s="288">
        <f t="shared" si="78"/>
        <v>196</v>
      </c>
      <c r="K391" s="288">
        <f t="shared" si="78"/>
        <v>94</v>
      </c>
      <c r="L391" s="288">
        <f t="shared" si="78"/>
        <v>77</v>
      </c>
      <c r="M391" s="288">
        <f t="shared" si="78"/>
        <v>35</v>
      </c>
      <c r="N391" s="288">
        <f t="shared" si="78"/>
        <v>32</v>
      </c>
      <c r="O391" s="288">
        <f t="shared" si="78"/>
        <v>109</v>
      </c>
      <c r="P391" s="288">
        <f t="shared" si="78"/>
        <v>223</v>
      </c>
      <c r="Q391" s="288">
        <f t="shared" si="78"/>
        <v>7</v>
      </c>
    </row>
  </sheetData>
  <mergeCells count="480">
    <mergeCell ref="P383:Q384"/>
    <mergeCell ref="K384:L384"/>
    <mergeCell ref="M384:N384"/>
    <mergeCell ref="C386:C390"/>
    <mergeCell ref="B391:C391"/>
    <mergeCell ref="B381:M381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O383"/>
    <mergeCell ref="P357:Q358"/>
    <mergeCell ref="K358:L358"/>
    <mergeCell ref="M358:N358"/>
    <mergeCell ref="C360:C364"/>
    <mergeCell ref="B365:C365"/>
    <mergeCell ref="C347:C351"/>
    <mergeCell ref="B352:C352"/>
    <mergeCell ref="B342:M342"/>
    <mergeCell ref="B344:B346"/>
    <mergeCell ref="C344:C346"/>
    <mergeCell ref="B355:M355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O357"/>
    <mergeCell ref="D344:D346"/>
    <mergeCell ref="E344:E346"/>
    <mergeCell ref="F344:F346"/>
    <mergeCell ref="P162:Q163"/>
    <mergeCell ref="K163:L163"/>
    <mergeCell ref="M163:N163"/>
    <mergeCell ref="C165:C169"/>
    <mergeCell ref="B170:C170"/>
    <mergeCell ref="B160:M160"/>
    <mergeCell ref="B162:B164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K162:O162"/>
    <mergeCell ref="P123:Q124"/>
    <mergeCell ref="K124:L124"/>
    <mergeCell ref="M124:N124"/>
    <mergeCell ref="C126:C130"/>
    <mergeCell ref="B131:C131"/>
    <mergeCell ref="B121:M121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O123"/>
    <mergeCell ref="P110:Q111"/>
    <mergeCell ref="K111:L111"/>
    <mergeCell ref="M111:N111"/>
    <mergeCell ref="C113:C117"/>
    <mergeCell ref="B118:C118"/>
    <mergeCell ref="B108:M108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0:J112"/>
    <mergeCell ref="K110:O110"/>
    <mergeCell ref="B17:M17"/>
    <mergeCell ref="B19:B21"/>
    <mergeCell ref="C19:C21"/>
    <mergeCell ref="D19:D21"/>
    <mergeCell ref="E19:E21"/>
    <mergeCell ref="F19:F21"/>
    <mergeCell ref="K71:O71"/>
    <mergeCell ref="P84:Q85"/>
    <mergeCell ref="K85:L85"/>
    <mergeCell ref="M85:N85"/>
    <mergeCell ref="B82:M82"/>
    <mergeCell ref="B84:B86"/>
    <mergeCell ref="C84:C86"/>
    <mergeCell ref="D84:D86"/>
    <mergeCell ref="E84:E86"/>
    <mergeCell ref="F84:F86"/>
    <mergeCell ref="G84:G86"/>
    <mergeCell ref="H84:H86"/>
    <mergeCell ref="I84:I86"/>
    <mergeCell ref="J84:J86"/>
    <mergeCell ref="K84:O84"/>
    <mergeCell ref="B71:B73"/>
    <mergeCell ref="C71:C73"/>
    <mergeCell ref="D71:D73"/>
    <mergeCell ref="P5:Q6"/>
    <mergeCell ref="K6:L6"/>
    <mergeCell ref="M6:N6"/>
    <mergeCell ref="C8:C12"/>
    <mergeCell ref="B13:C13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G19:G21"/>
    <mergeCell ref="H19:H21"/>
    <mergeCell ref="I19:I21"/>
    <mergeCell ref="J19:J21"/>
    <mergeCell ref="K19:O19"/>
    <mergeCell ref="P19:Q20"/>
    <mergeCell ref="K20:L20"/>
    <mergeCell ref="M20:N20"/>
    <mergeCell ref="C22:C26"/>
    <mergeCell ref="B27:C27"/>
    <mergeCell ref="B30:M30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O32"/>
    <mergeCell ref="P32:Q33"/>
    <mergeCell ref="K33:L33"/>
    <mergeCell ref="M33:N33"/>
    <mergeCell ref="C35:C39"/>
    <mergeCell ref="B40:C40"/>
    <mergeCell ref="B43:M43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O45"/>
    <mergeCell ref="P45:Q46"/>
    <mergeCell ref="K46:L46"/>
    <mergeCell ref="M46:N46"/>
    <mergeCell ref="C48:C52"/>
    <mergeCell ref="B53:C53"/>
    <mergeCell ref="B56:M56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O58"/>
    <mergeCell ref="C100:C104"/>
    <mergeCell ref="B105:C105"/>
    <mergeCell ref="C61:C65"/>
    <mergeCell ref="B66:C66"/>
    <mergeCell ref="B95:M95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O97"/>
    <mergeCell ref="K72:L72"/>
    <mergeCell ref="M72:N72"/>
    <mergeCell ref="I71:I73"/>
    <mergeCell ref="J71:J73"/>
    <mergeCell ref="C87:C91"/>
    <mergeCell ref="B92:C92"/>
    <mergeCell ref="E71:E73"/>
    <mergeCell ref="F71:F73"/>
    <mergeCell ref="G71:G73"/>
    <mergeCell ref="C74:C78"/>
    <mergeCell ref="B79:C79"/>
    <mergeCell ref="B69:M69"/>
    <mergeCell ref="P58:Q59"/>
    <mergeCell ref="K59:L59"/>
    <mergeCell ref="M59:N59"/>
    <mergeCell ref="P97:Q98"/>
    <mergeCell ref="K98:L98"/>
    <mergeCell ref="M98:N98"/>
    <mergeCell ref="P71:Q72"/>
    <mergeCell ref="H71:H73"/>
    <mergeCell ref="B134:M134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O136"/>
    <mergeCell ref="C152:C156"/>
    <mergeCell ref="B157:C157"/>
    <mergeCell ref="P136:Q137"/>
    <mergeCell ref="K137:L137"/>
    <mergeCell ref="M137:N137"/>
    <mergeCell ref="C139:C143"/>
    <mergeCell ref="B144:C144"/>
    <mergeCell ref="B147:M147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J149:J151"/>
    <mergeCell ref="K149:O149"/>
    <mergeCell ref="P149:Q150"/>
    <mergeCell ref="K150:L150"/>
    <mergeCell ref="M150:N150"/>
    <mergeCell ref="P175:Q176"/>
    <mergeCell ref="K176:L176"/>
    <mergeCell ref="M176:N176"/>
    <mergeCell ref="C178:C182"/>
    <mergeCell ref="B183:C183"/>
    <mergeCell ref="B173:M173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K175:O175"/>
    <mergeCell ref="B186:M186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J188:J190"/>
    <mergeCell ref="K188:O188"/>
    <mergeCell ref="P188:Q189"/>
    <mergeCell ref="K189:L189"/>
    <mergeCell ref="M189:N189"/>
    <mergeCell ref="C191:C195"/>
    <mergeCell ref="B196:C196"/>
    <mergeCell ref="B199:M199"/>
    <mergeCell ref="B201:B203"/>
    <mergeCell ref="C201:C203"/>
    <mergeCell ref="D201:D203"/>
    <mergeCell ref="E201:E203"/>
    <mergeCell ref="F201:F203"/>
    <mergeCell ref="G201:G203"/>
    <mergeCell ref="H201:H203"/>
    <mergeCell ref="I201:I203"/>
    <mergeCell ref="J201:J203"/>
    <mergeCell ref="K201:O201"/>
    <mergeCell ref="P201:Q202"/>
    <mergeCell ref="K202:L202"/>
    <mergeCell ref="M202:N202"/>
    <mergeCell ref="C204:C208"/>
    <mergeCell ref="B209:C209"/>
    <mergeCell ref="B212:M212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K214:O214"/>
    <mergeCell ref="C230:C234"/>
    <mergeCell ref="B235:C235"/>
    <mergeCell ref="P214:Q215"/>
    <mergeCell ref="K215:L215"/>
    <mergeCell ref="M215:N215"/>
    <mergeCell ref="C217:C221"/>
    <mergeCell ref="B222:C222"/>
    <mergeCell ref="B225:M225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J227:J229"/>
    <mergeCell ref="K227:O227"/>
    <mergeCell ref="P227:Q228"/>
    <mergeCell ref="K228:L228"/>
    <mergeCell ref="M228:N228"/>
    <mergeCell ref="P240:Q241"/>
    <mergeCell ref="K241:L241"/>
    <mergeCell ref="M241:N241"/>
    <mergeCell ref="C243:C247"/>
    <mergeCell ref="B248:C248"/>
    <mergeCell ref="B238:M238"/>
    <mergeCell ref="B240:B242"/>
    <mergeCell ref="C240:C242"/>
    <mergeCell ref="D240:D242"/>
    <mergeCell ref="E240:E242"/>
    <mergeCell ref="F240:F242"/>
    <mergeCell ref="G240:G242"/>
    <mergeCell ref="H240:H242"/>
    <mergeCell ref="I240:I242"/>
    <mergeCell ref="J240:J242"/>
    <mergeCell ref="K240:O240"/>
    <mergeCell ref="P253:Q254"/>
    <mergeCell ref="K254:L254"/>
    <mergeCell ref="M254:N254"/>
    <mergeCell ref="C256:C260"/>
    <mergeCell ref="B261:C261"/>
    <mergeCell ref="B251:M251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J253:J255"/>
    <mergeCell ref="K253:O253"/>
    <mergeCell ref="P266:Q267"/>
    <mergeCell ref="K267:L267"/>
    <mergeCell ref="M267:N267"/>
    <mergeCell ref="C269:C273"/>
    <mergeCell ref="B274:C274"/>
    <mergeCell ref="B264:M264"/>
    <mergeCell ref="B266:B268"/>
    <mergeCell ref="C266:C268"/>
    <mergeCell ref="D266:D268"/>
    <mergeCell ref="E266:E268"/>
    <mergeCell ref="F266:F268"/>
    <mergeCell ref="G266:G268"/>
    <mergeCell ref="H266:H268"/>
    <mergeCell ref="I266:I268"/>
    <mergeCell ref="J266:J268"/>
    <mergeCell ref="K266:O266"/>
    <mergeCell ref="P279:Q280"/>
    <mergeCell ref="K280:L280"/>
    <mergeCell ref="M280:N280"/>
    <mergeCell ref="C282:C286"/>
    <mergeCell ref="B287:C287"/>
    <mergeCell ref="B277:M277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J279:J281"/>
    <mergeCell ref="K279:O279"/>
    <mergeCell ref="P292:Q293"/>
    <mergeCell ref="K293:L293"/>
    <mergeCell ref="M293:N293"/>
    <mergeCell ref="C295:C299"/>
    <mergeCell ref="B300:C300"/>
    <mergeCell ref="B290:M290"/>
    <mergeCell ref="B292:B294"/>
    <mergeCell ref="C292:C294"/>
    <mergeCell ref="D292:D294"/>
    <mergeCell ref="E292:E294"/>
    <mergeCell ref="F292:F294"/>
    <mergeCell ref="G292:G294"/>
    <mergeCell ref="H292:H294"/>
    <mergeCell ref="I292:I294"/>
    <mergeCell ref="J292:J294"/>
    <mergeCell ref="K292:O292"/>
    <mergeCell ref="P305:Q306"/>
    <mergeCell ref="K306:L306"/>
    <mergeCell ref="M306:N306"/>
    <mergeCell ref="C308:C312"/>
    <mergeCell ref="B313:C313"/>
    <mergeCell ref="B303:M303"/>
    <mergeCell ref="B305:B307"/>
    <mergeCell ref="C305:C307"/>
    <mergeCell ref="D305:D307"/>
    <mergeCell ref="E305:E307"/>
    <mergeCell ref="F305:F307"/>
    <mergeCell ref="G305:G307"/>
    <mergeCell ref="H305:H307"/>
    <mergeCell ref="I305:I307"/>
    <mergeCell ref="J305:J307"/>
    <mergeCell ref="K305:O305"/>
    <mergeCell ref="P318:Q319"/>
    <mergeCell ref="K319:L319"/>
    <mergeCell ref="M319:N319"/>
    <mergeCell ref="C321:C325"/>
    <mergeCell ref="B326:C326"/>
    <mergeCell ref="B316:M316"/>
    <mergeCell ref="B318:B320"/>
    <mergeCell ref="C318:C320"/>
    <mergeCell ref="D318:D320"/>
    <mergeCell ref="E318:E320"/>
    <mergeCell ref="F318:F320"/>
    <mergeCell ref="G318:G320"/>
    <mergeCell ref="H318:H320"/>
    <mergeCell ref="I318:I320"/>
    <mergeCell ref="J318:J320"/>
    <mergeCell ref="K318:O318"/>
    <mergeCell ref="C334:C338"/>
    <mergeCell ref="B339:C339"/>
    <mergeCell ref="B329:M329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J331:J333"/>
    <mergeCell ref="K331:O331"/>
    <mergeCell ref="G344:G346"/>
    <mergeCell ref="H344:H346"/>
    <mergeCell ref="I344:I346"/>
    <mergeCell ref="J344:J346"/>
    <mergeCell ref="K344:O344"/>
    <mergeCell ref="P331:Q332"/>
    <mergeCell ref="K332:L332"/>
    <mergeCell ref="M332:N332"/>
    <mergeCell ref="P344:Q345"/>
    <mergeCell ref="K345:L345"/>
    <mergeCell ref="M345:N345"/>
    <mergeCell ref="P370:Q371"/>
    <mergeCell ref="K371:L371"/>
    <mergeCell ref="M371:N371"/>
    <mergeCell ref="C373:C377"/>
    <mergeCell ref="B378:C378"/>
    <mergeCell ref="B368:M368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J370:J372"/>
    <mergeCell ref="K370:O370"/>
  </mergeCells>
  <pageMargins left="0.7" right="0.7" top="0.75" bottom="0.75" header="0.3" footer="0.3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0D6A1B-6801-439D-8F43-8818A925BF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17C069-AE1E-4974-8FF7-BA4AC8DCBB6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1B638F-06C8-48D3-B397-09E97D48C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 октябрь 2017</vt:lpstr>
      <vt:lpstr>Ноябрь 2017</vt:lpstr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2017-12-21T02:05:51Z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